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ml.chartshapes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drawings/drawing5.xml" ContentType="application/vnd.openxmlformats-officedocument.drawing+xml"/>
  <Override PartName="/xl/charts/chart4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6.xml" ContentType="application/vnd.openxmlformats-officedocument.drawing+xml"/>
  <Override PartName="/xl/charts/chart5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7.xml" ContentType="application/vnd.openxmlformats-officedocument.drawing+xml"/>
  <Override PartName="/xl/charts/chart6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8.xml" ContentType="application/vnd.openxmlformats-officedocument.drawing+xml"/>
  <Override PartName="/xl/charts/chart7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9.xml" ContentType="application/vnd.openxmlformats-officedocument.drawing+xml"/>
  <Override PartName="/xl/charts/chart8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10.xml" ContentType="application/vnd.openxmlformats-officedocument.drawing+xml"/>
  <Override PartName="/xl/charts/chart9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11.xml" ContentType="application/vnd.openxmlformats-officedocument.drawing+xml"/>
  <Override PartName="/xl/charts/chart10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12.xml" ContentType="application/vnd.openxmlformats-officedocument.drawing+xml"/>
  <Override PartName="/xl/charts/chart11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drawings/drawing13.xml" ContentType="application/vnd.openxmlformats-officedocument.drawing+xml"/>
  <Override PartName="/xl/charts/chart12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drawings/drawing14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drawings/drawing15.xml" ContentType="application/vnd.openxmlformats-officedocument.drawing+xml"/>
  <Override PartName="/xl/charts/chart15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creagov-my.sharepoint.com/personal/fabio_iacobini_crea_gov_it/Documents/Annuario dell'Agricoltura Italiana 2023/Capitoli pronti/"/>
    </mc:Choice>
  </mc:AlternateContent>
  <xr:revisionPtr revIDLastSave="703" documentId="8_{7384FFC9-68CD-40D7-AA14-9EA440B7E1F2}" xr6:coauthVersionLast="47" xr6:coauthVersionMax="47" xr10:uidLastSave="{ABFF876C-F477-4FD0-8229-2CBD25DB93D4}"/>
  <bookViews>
    <workbookView xWindow="-110" yWindow="-110" windowWidth="19420" windowHeight="10560" xr2:uid="{4D03F389-6D23-4740-8B4D-6914484300DC}"/>
  </bookViews>
  <sheets>
    <sheet name="t1" sheetId="7" r:id="rId1"/>
    <sheet name="t2" sheetId="4" r:id="rId2"/>
    <sheet name="t3" sheetId="6" r:id="rId3"/>
    <sheet name="f1" sheetId="13" r:id="rId4"/>
    <sheet name="f2" sheetId="14" r:id="rId5"/>
    <sheet name="t4" sheetId="1" r:id="rId6"/>
    <sheet name="t5" sheetId="52" r:id="rId7"/>
    <sheet name="t6" sheetId="53" r:id="rId8"/>
    <sheet name="t7" sheetId="19" r:id="rId9"/>
    <sheet name="t8" sheetId="20" r:id="rId10"/>
    <sheet name="t9" sheetId="22" r:id="rId11"/>
    <sheet name="t10" sheetId="23" r:id="rId12"/>
    <sheet name="t11" sheetId="25" r:id="rId13"/>
    <sheet name="f3" sheetId="24" r:id="rId14"/>
    <sheet name="f4" sheetId="42" r:id="rId15"/>
    <sheet name="f5" sheetId="54" r:id="rId16"/>
    <sheet name="f6" sheetId="43" r:id="rId17"/>
    <sheet name="f7" sheetId="46" r:id="rId18"/>
    <sheet name="f8" sheetId="45" r:id="rId19"/>
    <sheet name="t12" sheetId="26" r:id="rId20"/>
    <sheet name="t13" sheetId="47" r:id="rId21"/>
    <sheet name="f9" sheetId="48" r:id="rId22"/>
    <sheet name="f10" sheetId="49" r:id="rId23"/>
    <sheet name="f11" sheetId="50" r:id="rId24"/>
    <sheet name="f12" sheetId="51" r:id="rId25"/>
    <sheet name="t14" sheetId="38" r:id="rId26"/>
    <sheet name="f13" sheetId="39" r:id="rId27"/>
    <sheet name="t15" sheetId="40" r:id="rId28"/>
    <sheet name="f14" sheetId="41" r:id="rId29"/>
  </sheets>
  <definedNames>
    <definedName name="_Hlk180243801" localSheetId="0">'t1'!#REF!</definedName>
    <definedName name="_Key1" localSheetId="8" hidden="1">#REF!</definedName>
    <definedName name="_Key1" hidden="1">#REF!</definedName>
    <definedName name="_Order1" hidden="1">255</definedName>
    <definedName name="_Regression_Int" hidden="1">1</definedName>
    <definedName name="_Sort" localSheetId="6" hidden="1">#REF!</definedName>
    <definedName name="_Sort" localSheetId="7" hidden="1">#REF!</definedName>
    <definedName name="_Sort" localSheetId="8" hidden="1">#REF!</definedName>
    <definedName name="_Sort" hidden="1">#REF!</definedName>
    <definedName name="a">#REF!</definedName>
    <definedName name="Anno" localSheetId="6">#REF!</definedName>
    <definedName name="Anno" localSheetId="7">#REF!</definedName>
    <definedName name="Anno" localSheetId="8">#REF!</definedName>
    <definedName name="Anno">#REF!</definedName>
    <definedName name="Area_stampa_MI" localSheetId="6">#REF!</definedName>
    <definedName name="Area_stampa_MI" localSheetId="7">#REF!</definedName>
    <definedName name="Area_stampa_MI" localSheetId="8">#REF!</definedName>
    <definedName name="Area_stampa_MI">#REF!</definedName>
    <definedName name="ASSOLUTI">#REF!</definedName>
    <definedName name="confr.azi.cens">#REF!</definedName>
    <definedName name="confr.ric.prev.94">#REF!</definedName>
    <definedName name="confr.sup.uba">#REF!</definedName>
    <definedName name="CRF_CountryName">#REF!</definedName>
    <definedName name="CRF_InventoryYear">#REF!</definedName>
    <definedName name="CRF_Submission">#REF!</definedName>
    <definedName name="CRF_Summary2_Dyn10">#REF!</definedName>
    <definedName name="CRF_Summary2_Dyn11">#REF!</definedName>
    <definedName name="CRF_Summary2_Dyn12">#REF!</definedName>
    <definedName name="CRF_Summary2_Dyn13">#REF!</definedName>
    <definedName name="CRF_Summary2_Dyn14">#REF!</definedName>
    <definedName name="CRF_Summary2_Dyn15">#REF!</definedName>
    <definedName name="CRF_Summary2_Dyn16">#REF!</definedName>
    <definedName name="CRF_Summary2_DynA41">#REF!</definedName>
    <definedName name="CRF_Summary2_Main1">#REF!</definedName>
    <definedName name="CRF_Summary2_Main2">#REF!</definedName>
    <definedName name="CRF_Summary2_Main3">#REF!</definedName>
    <definedName name="CRF_Table10s1_Dyn12">#REF!</definedName>
    <definedName name="CRF_Table10s1_Dyn13">#REF!</definedName>
    <definedName name="CRF_Table10s1_Dyn14">#REF!</definedName>
    <definedName name="CRF_Table10s1_Dyn15">#REF!</definedName>
    <definedName name="CRF_Table10s1_Dyn16">#REF!</definedName>
    <definedName name="CRF_Table10s1_Dyn17">#REF!</definedName>
    <definedName name="CRF_Table10s1_Dyn18">#REF!</definedName>
    <definedName name="CRF_Table10s1_Dyn19">#REF!</definedName>
    <definedName name="CRF_Table10s1_Dyn20">#REF!</definedName>
    <definedName name="CRF_Table10s1_Dyn21">#REF!</definedName>
    <definedName name="CRF_Table10s1_Dyn22">#REF!</definedName>
    <definedName name="CRF_Table10s2_Dyn10">#REF!</definedName>
    <definedName name="CRF_Table10s2_Dyn11">#REF!</definedName>
    <definedName name="CRF_Table10s2_Dyn12">#REF!</definedName>
    <definedName name="CRF_Table10s2_Dyn13">#REF!</definedName>
    <definedName name="CRF_Table10s2_Dyn14">#REF!</definedName>
    <definedName name="CRF_Table10s2_Dyn15">#REF!</definedName>
    <definedName name="CRF_Table10s2_Dyn16">#REF!</definedName>
    <definedName name="CRF_Table10s2_Dyn17">#REF!</definedName>
    <definedName name="CRF_Table10s2_Dyn18">#REF!</definedName>
    <definedName name="CRF_Table10s2_Dyn19">#REF!</definedName>
    <definedName name="CRF_Table10s2_Dyn20">#REF!</definedName>
    <definedName name="CRF_Table10s2_Dyn21">#REF!</definedName>
    <definedName name="CRF_Table10s2_Dyn22">#REF!</definedName>
    <definedName name="CRF_Table10s2_DynA46">#REF!</definedName>
    <definedName name="CRF_Table10s2_Main">#REF!</definedName>
    <definedName name="CRF_Table10s3_Dyn10">#REF!</definedName>
    <definedName name="CRF_Table10s3_Dyn11">#REF!</definedName>
    <definedName name="CRF_Table10s3_Dyn12">#REF!</definedName>
    <definedName name="CRF_Table10s3_Dyn13">#REF!</definedName>
    <definedName name="CRF_Table10s3_Dyn14">#REF!</definedName>
    <definedName name="CRF_Table10s3_Dyn15">#REF!</definedName>
    <definedName name="CRF_Table10s3_Dyn16">#REF!</definedName>
    <definedName name="CRF_Table10s3_Dyn17">#REF!</definedName>
    <definedName name="CRF_Table10s3_Dyn18">#REF!</definedName>
    <definedName name="CRF_Table10s3_Dyn19">#REF!</definedName>
    <definedName name="CRF_Table10s3_Dyn20">#REF!</definedName>
    <definedName name="CRF_Table10s3_Dyn21">#REF!</definedName>
    <definedName name="CRF_Table10s3_Dyn22">#REF!</definedName>
    <definedName name="CRF_Table10s3_DynA46">#REF!</definedName>
    <definedName name="CRF_Table10s3_Main">#REF!</definedName>
    <definedName name="CRF_Table10s5_Main1">#REF!</definedName>
    <definedName name="CRF_Table10s5_Main2">#REF!</definedName>
    <definedName name="d">#REF!</definedName>
    <definedName name="DIFFERENZE">#REF!</definedName>
    <definedName name="f_abruzzo" localSheetId="6">#REF!</definedName>
    <definedName name="f_abruzzo" localSheetId="7">#REF!</definedName>
    <definedName name="f_abruzzo" localSheetId="8">#REF!</definedName>
    <definedName name="f_abruzzo">#REF!</definedName>
    <definedName name="f_basilicata" localSheetId="6">#REF!</definedName>
    <definedName name="f_basilicata" localSheetId="7">#REF!</definedName>
    <definedName name="f_basilicata" localSheetId="8">#REF!</definedName>
    <definedName name="f_basilicata">#REF!</definedName>
    <definedName name="f_bolzano" localSheetId="6">#REF!</definedName>
    <definedName name="f_bolzano" localSheetId="7">#REF!</definedName>
    <definedName name="f_bolzano" localSheetId="8">#REF!</definedName>
    <definedName name="f_bolzano">#REF!</definedName>
    <definedName name="f_calabria" localSheetId="6">#REF!</definedName>
    <definedName name="f_calabria" localSheetId="7">#REF!</definedName>
    <definedName name="f_calabria" localSheetId="8">#REF!</definedName>
    <definedName name="f_calabria">#REF!</definedName>
    <definedName name="f_campania" localSheetId="6">#REF!</definedName>
    <definedName name="f_campania" localSheetId="7">#REF!</definedName>
    <definedName name="f_campania" localSheetId="8">#REF!</definedName>
    <definedName name="f_campania">#REF!</definedName>
    <definedName name="f_centro" localSheetId="6">#REF!</definedName>
    <definedName name="f_centro" localSheetId="7">#REF!</definedName>
    <definedName name="f_centro" localSheetId="8">#REF!</definedName>
    <definedName name="f_centro">#REF!</definedName>
    <definedName name="f_emiliaromagna" localSheetId="6">#REF!</definedName>
    <definedName name="f_emiliaromagna" localSheetId="7">#REF!</definedName>
    <definedName name="f_emiliaromagna" localSheetId="8">#REF!</definedName>
    <definedName name="f_emiliaromagna">#REF!</definedName>
    <definedName name="f_friuli" localSheetId="6">#REF!</definedName>
    <definedName name="f_friuli" localSheetId="7">#REF!</definedName>
    <definedName name="f_friuli" localSheetId="8">#REF!</definedName>
    <definedName name="f_friuli">#REF!</definedName>
    <definedName name="f_italia" localSheetId="6">#REF!</definedName>
    <definedName name="f_italia" localSheetId="7">#REF!</definedName>
    <definedName name="f_italia" localSheetId="8">#REF!</definedName>
    <definedName name="f_italia">#REF!</definedName>
    <definedName name="f_lazio" localSheetId="6">#REF!</definedName>
    <definedName name="f_lazio" localSheetId="7">#REF!</definedName>
    <definedName name="f_lazio" localSheetId="8">#REF!</definedName>
    <definedName name="f_lazio">#REF!</definedName>
    <definedName name="f_liguria" localSheetId="6">#REF!</definedName>
    <definedName name="f_liguria" localSheetId="7">#REF!</definedName>
    <definedName name="f_liguria" localSheetId="8">#REF!</definedName>
    <definedName name="f_liguria">#REF!</definedName>
    <definedName name="f_lombardia" localSheetId="6">#REF!</definedName>
    <definedName name="f_lombardia" localSheetId="7">#REF!</definedName>
    <definedName name="f_lombardia" localSheetId="8">#REF!</definedName>
    <definedName name="f_lombardia">#REF!</definedName>
    <definedName name="f_marche" localSheetId="6">#REF!</definedName>
    <definedName name="f_marche" localSheetId="7">#REF!</definedName>
    <definedName name="f_marche" localSheetId="8">#REF!</definedName>
    <definedName name="f_marche">#REF!</definedName>
    <definedName name="f_mezzogiorno" localSheetId="6">#REF!</definedName>
    <definedName name="f_mezzogiorno" localSheetId="7">#REF!</definedName>
    <definedName name="f_mezzogiorno" localSheetId="8">#REF!</definedName>
    <definedName name="f_mezzogiorno">#REF!</definedName>
    <definedName name="f_molise" localSheetId="6">#REF!</definedName>
    <definedName name="f_molise" localSheetId="7">#REF!</definedName>
    <definedName name="f_molise" localSheetId="8">#REF!</definedName>
    <definedName name="f_molise">#REF!</definedName>
    <definedName name="f_nord" localSheetId="6">#REF!</definedName>
    <definedName name="f_nord" localSheetId="7">#REF!</definedName>
    <definedName name="f_nord" localSheetId="8">#REF!</definedName>
    <definedName name="f_nord">#REF!</definedName>
    <definedName name="f_nordest" localSheetId="6">#REF!</definedName>
    <definedName name="f_nordest" localSheetId="7">#REF!</definedName>
    <definedName name="f_nordest" localSheetId="8">#REF!</definedName>
    <definedName name="f_nordest">#REF!</definedName>
    <definedName name="f_nordovest" localSheetId="6">#REF!</definedName>
    <definedName name="f_nordovest" localSheetId="7">#REF!</definedName>
    <definedName name="f_nordovest" localSheetId="8">#REF!</definedName>
    <definedName name="f_nordovest">#REF!</definedName>
    <definedName name="f_piemonte" localSheetId="6">#REF!</definedName>
    <definedName name="f_piemonte" localSheetId="7">#REF!</definedName>
    <definedName name="f_piemonte" localSheetId="8">#REF!</definedName>
    <definedName name="f_piemonte">#REF!</definedName>
    <definedName name="f_puglia" localSheetId="6">#REF!</definedName>
    <definedName name="f_puglia" localSheetId="7">#REF!</definedName>
    <definedName name="f_puglia" localSheetId="8">#REF!</definedName>
    <definedName name="f_puglia">#REF!</definedName>
    <definedName name="f_sardegna" localSheetId="6">#REF!</definedName>
    <definedName name="f_sardegna" localSheetId="7">#REF!</definedName>
    <definedName name="f_sardegna" localSheetId="8">#REF!</definedName>
    <definedName name="f_sardegna">#REF!</definedName>
    <definedName name="f_sicilia" localSheetId="6">#REF!</definedName>
    <definedName name="f_sicilia" localSheetId="7">#REF!</definedName>
    <definedName name="f_sicilia" localSheetId="8">#REF!</definedName>
    <definedName name="f_sicilia">#REF!</definedName>
    <definedName name="f_toscana" localSheetId="6">#REF!</definedName>
    <definedName name="f_toscana" localSheetId="7">#REF!</definedName>
    <definedName name="f_toscana" localSheetId="8">#REF!</definedName>
    <definedName name="f_toscana">#REF!</definedName>
    <definedName name="f_trentino" localSheetId="6">#REF!</definedName>
    <definedName name="f_trentino" localSheetId="7">#REF!</definedName>
    <definedName name="f_trentino" localSheetId="8">#REF!</definedName>
    <definedName name="f_trentino">#REF!</definedName>
    <definedName name="f_trento" localSheetId="6">#REF!</definedName>
    <definedName name="f_trento" localSheetId="7">#REF!</definedName>
    <definedName name="f_trento" localSheetId="8">#REF!</definedName>
    <definedName name="f_trento">#REF!</definedName>
    <definedName name="f_umbria" localSheetId="6">#REF!</definedName>
    <definedName name="f_umbria" localSheetId="7">#REF!</definedName>
    <definedName name="f_umbria" localSheetId="8">#REF!</definedName>
    <definedName name="f_umbria">#REF!</definedName>
    <definedName name="f_valleaosta" localSheetId="6">#REF!</definedName>
    <definedName name="f_valleaosta" localSheetId="7">#REF!</definedName>
    <definedName name="f_valleaosta" localSheetId="8">#REF!</definedName>
    <definedName name="f_valleaosta">#REF!</definedName>
    <definedName name="f_veneto" localSheetId="6">#REF!</definedName>
    <definedName name="f_veneto" localSheetId="7">#REF!</definedName>
    <definedName name="f_veneto" localSheetId="8">#REF!</definedName>
    <definedName name="f_veneto">#REF!</definedName>
    <definedName name="g">#REF!</definedName>
    <definedName name="InvComb">#REF!</definedName>
    <definedName name="lavoroN144">#REF!</definedName>
    <definedName name="lop">#REF!</definedName>
    <definedName name="LOP.XLS">#REF!</definedName>
    <definedName name="m_abruzzo" localSheetId="6">#REF!</definedName>
    <definedName name="m_abruzzo" localSheetId="7">#REF!</definedName>
    <definedName name="m_abruzzo" localSheetId="8">#REF!</definedName>
    <definedName name="m_abruzzo">#REF!</definedName>
    <definedName name="m_basilicata" localSheetId="6">#REF!</definedName>
    <definedName name="m_basilicata" localSheetId="7">#REF!</definedName>
    <definedName name="m_basilicata" localSheetId="8">#REF!</definedName>
    <definedName name="m_basilicata">#REF!</definedName>
    <definedName name="m_bolzano" localSheetId="6">#REF!</definedName>
    <definedName name="m_bolzano" localSheetId="7">#REF!</definedName>
    <definedName name="m_bolzano" localSheetId="8">#REF!</definedName>
    <definedName name="m_bolzano">#REF!</definedName>
    <definedName name="m_calabria" localSheetId="6">#REF!</definedName>
    <definedName name="m_calabria" localSheetId="7">#REF!</definedName>
    <definedName name="m_calabria" localSheetId="8">#REF!</definedName>
    <definedName name="m_calabria">#REF!</definedName>
    <definedName name="m_campania" localSheetId="6">#REF!</definedName>
    <definedName name="m_campania" localSheetId="7">#REF!</definedName>
    <definedName name="m_campania" localSheetId="8">#REF!</definedName>
    <definedName name="m_campania">#REF!</definedName>
    <definedName name="m_centro" localSheetId="6">#REF!</definedName>
    <definedName name="m_centro" localSheetId="7">#REF!</definedName>
    <definedName name="m_centro" localSheetId="8">#REF!</definedName>
    <definedName name="m_centro">#REF!</definedName>
    <definedName name="m_emiliaromagna" localSheetId="6">#REF!</definedName>
    <definedName name="m_emiliaromagna" localSheetId="7">#REF!</definedName>
    <definedName name="m_emiliaromagna" localSheetId="8">#REF!</definedName>
    <definedName name="m_emiliaromagna">#REF!</definedName>
    <definedName name="m_friuli" localSheetId="6">#REF!</definedName>
    <definedName name="m_friuli" localSheetId="7">#REF!</definedName>
    <definedName name="m_friuli" localSheetId="8">#REF!</definedName>
    <definedName name="m_friuli">#REF!</definedName>
    <definedName name="m_italia" localSheetId="6">#REF!</definedName>
    <definedName name="m_italia" localSheetId="7">#REF!</definedName>
    <definedName name="m_italia" localSheetId="8">#REF!</definedName>
    <definedName name="m_italia">#REF!</definedName>
    <definedName name="m_lazio" localSheetId="6">#REF!</definedName>
    <definedName name="m_lazio" localSheetId="7">#REF!</definedName>
    <definedName name="m_lazio" localSheetId="8">#REF!</definedName>
    <definedName name="m_lazio">#REF!</definedName>
    <definedName name="m_liguria" localSheetId="6">#REF!</definedName>
    <definedName name="m_liguria" localSheetId="7">#REF!</definedName>
    <definedName name="m_liguria" localSheetId="8">#REF!</definedName>
    <definedName name="m_liguria">#REF!</definedName>
    <definedName name="m_lombardia" localSheetId="6">#REF!</definedName>
    <definedName name="m_lombardia" localSheetId="7">#REF!</definedName>
    <definedName name="m_lombardia" localSheetId="8">#REF!</definedName>
    <definedName name="m_lombardia">#REF!</definedName>
    <definedName name="m_marche" localSheetId="6">#REF!</definedName>
    <definedName name="m_marche" localSheetId="7">#REF!</definedName>
    <definedName name="m_marche" localSheetId="8">#REF!</definedName>
    <definedName name="m_marche">#REF!</definedName>
    <definedName name="m_mezzogiorno" localSheetId="6">#REF!</definedName>
    <definedName name="m_mezzogiorno" localSheetId="7">#REF!</definedName>
    <definedName name="m_mezzogiorno" localSheetId="8">#REF!</definedName>
    <definedName name="m_mezzogiorno">#REF!</definedName>
    <definedName name="m_molise" localSheetId="6">#REF!</definedName>
    <definedName name="m_molise" localSheetId="7">#REF!</definedName>
    <definedName name="m_molise" localSheetId="8">#REF!</definedName>
    <definedName name="m_molise">#REF!</definedName>
    <definedName name="m_nord" localSheetId="6">#REF!</definedName>
    <definedName name="m_nord" localSheetId="7">#REF!</definedName>
    <definedName name="m_nord" localSheetId="8">#REF!</definedName>
    <definedName name="m_nord">#REF!</definedName>
    <definedName name="m_nordest" localSheetId="6">#REF!</definedName>
    <definedName name="m_nordest" localSheetId="7">#REF!</definedName>
    <definedName name="m_nordest" localSheetId="8">#REF!</definedName>
    <definedName name="m_nordest">#REF!</definedName>
    <definedName name="m_nordovest" localSheetId="6">#REF!</definedName>
    <definedName name="m_nordovest" localSheetId="7">#REF!</definedName>
    <definedName name="m_nordovest" localSheetId="8">#REF!</definedName>
    <definedName name="m_nordovest">#REF!</definedName>
    <definedName name="m_piemonte" localSheetId="6">#REF!</definedName>
    <definedName name="m_piemonte" localSheetId="7">#REF!</definedName>
    <definedName name="m_piemonte" localSheetId="8">#REF!</definedName>
    <definedName name="m_piemonte">#REF!</definedName>
    <definedName name="m_puglia" localSheetId="6">#REF!</definedName>
    <definedName name="m_puglia" localSheetId="7">#REF!</definedName>
    <definedName name="m_puglia" localSheetId="8">#REF!</definedName>
    <definedName name="m_puglia">#REF!</definedName>
    <definedName name="m_sardegna" localSheetId="6">#REF!</definedName>
    <definedName name="m_sardegna" localSheetId="7">#REF!</definedName>
    <definedName name="m_sardegna" localSheetId="8">#REF!</definedName>
    <definedName name="m_sardegna">#REF!</definedName>
    <definedName name="m_sicilia" localSheetId="6">#REF!</definedName>
    <definedName name="m_sicilia" localSheetId="7">#REF!</definedName>
    <definedName name="m_sicilia" localSheetId="8">#REF!</definedName>
    <definedName name="m_sicilia">#REF!</definedName>
    <definedName name="m_toscana" localSheetId="6">#REF!</definedName>
    <definedName name="m_toscana" localSheetId="7">#REF!</definedName>
    <definedName name="m_toscana" localSheetId="8">#REF!</definedName>
    <definedName name="m_toscana">#REF!</definedName>
    <definedName name="m_trentino" localSheetId="6">#REF!</definedName>
    <definedName name="m_trentino" localSheetId="7">#REF!</definedName>
    <definedName name="m_trentino" localSheetId="8">#REF!</definedName>
    <definedName name="m_trentino">#REF!</definedName>
    <definedName name="m_trento" localSheetId="6">#REF!</definedName>
    <definedName name="m_trento" localSheetId="7">#REF!</definedName>
    <definedName name="m_trento" localSheetId="8">#REF!</definedName>
    <definedName name="m_trento">#REF!</definedName>
    <definedName name="m_umbria" localSheetId="6">#REF!</definedName>
    <definedName name="m_umbria" localSheetId="7">#REF!</definedName>
    <definedName name="m_umbria" localSheetId="8">#REF!</definedName>
    <definedName name="m_umbria">#REF!</definedName>
    <definedName name="m_valleaosta" localSheetId="6">#REF!</definedName>
    <definedName name="m_valleaosta" localSheetId="7">#REF!</definedName>
    <definedName name="m_valleaosta" localSheetId="8">#REF!</definedName>
    <definedName name="m_valleaosta">#REF!</definedName>
    <definedName name="m_veneto" localSheetId="6">#REF!</definedName>
    <definedName name="m_veneto" localSheetId="7">#REF!</definedName>
    <definedName name="m_veneto" localSheetId="8">#REF!</definedName>
    <definedName name="m_veneto">#REF!</definedName>
    <definedName name="PERCENTUALI">#REF!</definedName>
    <definedName name="print" localSheetId="6">#REF!</definedName>
    <definedName name="print" localSheetId="7">#REF!</definedName>
    <definedName name="print" localSheetId="8">#REF!</definedName>
    <definedName name="print">#REF!</definedName>
    <definedName name="Print_Area_MI" localSheetId="8">#REF!</definedName>
    <definedName name="Print_Area_MI">#REF!</definedName>
    <definedName name="PRODOTTI" localSheetId="8">#REF!</definedName>
    <definedName name="PRODOTTI">#REF!</definedName>
    <definedName name="PROVA_12_97">#REF!</definedName>
    <definedName name="q">#REF!</definedName>
    <definedName name="Query1">#REF!</definedName>
    <definedName name="Query2">#REF!</definedName>
    <definedName name="qw">#REF!</definedName>
    <definedName name="re">#REF!</definedName>
    <definedName name="REGIONI" localSheetId="8">#REF!</definedName>
    <definedName name="REGIONI">#REF!</definedName>
    <definedName name="_xlnm.Recorder">#REF!</definedName>
    <definedName name="s">#REF!</definedName>
    <definedName name="TASSIANNUI">#REF!</definedName>
    <definedName name="TASSITOTALI">#REF!</definedName>
    <definedName name="Tav_1_1_CENTRO">#REF!</definedName>
    <definedName name="Tav_1_1_ITALIA">#REF!</definedName>
    <definedName name="Tav_1_1_MEZZOGIORNO">#REF!</definedName>
    <definedName name="Tav_1_1_NE">#REF!</definedName>
    <definedName name="Tav_1_1_NO">#REF!</definedName>
    <definedName name="Tav_1_1_NORD">#REF!</definedName>
    <definedName name="Tav_2_1_CENTRO">#REF!</definedName>
    <definedName name="Tav_2_1_ITALIA">#REF!</definedName>
    <definedName name="Tav_2_1_MEZZOGIORNO">#REF!</definedName>
    <definedName name="Tav_2_1_NE">#REF!</definedName>
    <definedName name="Tav_2_1_NO">#REF!</definedName>
    <definedName name="Tav_2_1_NORD">#REF!</definedName>
    <definedName name="Tav_3_2_CENTRO">#REF!</definedName>
    <definedName name="Tav_3_2_ITALIA">#REF!</definedName>
    <definedName name="Tav_3_2_MEZZOGIORNO">#REF!</definedName>
    <definedName name="Tav_3_2_NE">#REF!</definedName>
    <definedName name="Tav_3_2_NO">#REF!</definedName>
    <definedName name="Tav_3_2_NORD">#REF!</definedName>
    <definedName name="Tav_3_24_CENTRO">#REF!</definedName>
    <definedName name="Tav_3_24_ITALIA">#REF!</definedName>
    <definedName name="Tav_3_24_MEZZOGIORNO">#REF!</definedName>
    <definedName name="Tav_3_24_NE">#REF!</definedName>
    <definedName name="Tav_3_24_NO">#REF!</definedName>
    <definedName name="Tav_3_24_NORD">#REF!</definedName>
    <definedName name="Tav_3_25_CENTRO">#REF!</definedName>
    <definedName name="Tav_3_25_ITALIA">#REF!</definedName>
    <definedName name="Tav_3_25_MEZZOGIORNO">#REF!</definedName>
    <definedName name="Tav_3_25_NE">#REF!</definedName>
    <definedName name="Tav_3_25_NO">#REF!</definedName>
    <definedName name="Tav_3_25_NORD">#REF!</definedName>
    <definedName name="Tav_3_3_CENTRO">#REF!</definedName>
    <definedName name="Tav_3_3_ITALIA">#REF!</definedName>
    <definedName name="Tav_3_3_MEZZOGIORNO">#REF!</definedName>
    <definedName name="Tav_3_3_NE">#REF!</definedName>
    <definedName name="Tav_3_3_NO">#REF!</definedName>
    <definedName name="Tav_3_3_NORD">#REF!</definedName>
    <definedName name="Tav_3_8_CENTRO">#REF!</definedName>
    <definedName name="Tav_3_8_ITALIA">#REF!</definedName>
    <definedName name="Tav_3_8_MEZZOGIORNO">#REF!</definedName>
    <definedName name="Tav_3_8_NE">#REF!</definedName>
    <definedName name="Tav_3_8_NO">#REF!</definedName>
    <definedName name="Tav_3_8_NORD">#REF!</definedName>
    <definedName name="Tav_4_4_CENTRO">#REF!</definedName>
    <definedName name="Tav_4_4_ITALIA">#REF!</definedName>
    <definedName name="Tav_4_4_MEZZOGIORNO">#REF!</definedName>
    <definedName name="Tav_4_4_NE">#REF!</definedName>
    <definedName name="Tav_4_4_NO">#REF!</definedName>
    <definedName name="Tav_4_4_NORD">#REF!</definedName>
    <definedName name="Tav_4_5_CENTRO">#REF!</definedName>
    <definedName name="Tav_4_5_ITALIA">#REF!</definedName>
    <definedName name="Tav_4_5_MEZZOGIORNO">#REF!</definedName>
    <definedName name="Tav_4_5_NE">#REF!</definedName>
    <definedName name="Tav_4_5_NO">#REF!</definedName>
    <definedName name="Tav_4_5_NORD">#REF!</definedName>
    <definedName name="Tav_4_6_CENTRO">#REF!</definedName>
    <definedName name="Tav_4_6_ITALIA">#REF!</definedName>
    <definedName name="Tav_4_6_MEZZOGIORNO">#REF!</definedName>
    <definedName name="Tav_4_6_NE">#REF!</definedName>
    <definedName name="Tav_4_6_NO">#REF!</definedName>
    <definedName name="Tav_4_6_NORD">#REF!</definedName>
    <definedName name="Totale_Generale" localSheetId="8">#REF!</definedName>
    <definedName name="Totale_Generale">#REF!</definedName>
    <definedName name="VALORI">#REF!</definedName>
    <definedName name="Vista1_C_FINE" hidden="1">10</definedName>
    <definedName name="Vista1_C_INIZIO" hidden="1">1</definedName>
    <definedName name="Vista1_DATASOURCE" hidden="1">"icrf prod"</definedName>
    <definedName name="Vista1_DOMINIO_GENERALE" hidden="1">"MiRAAF"</definedName>
    <definedName name="Vista1_DOMINIO_PARTICOLARE" hidden="1">"ICRF (Access)"</definedName>
    <definedName name="Vista1_NUMERO_COLONNE" hidden="1">10</definedName>
    <definedName name="Vista1_NUMERO_RIGHE" hidden="1">647</definedName>
    <definedName name="Vista1_NumOBJECT_INFO" hidden="1">7</definedName>
    <definedName name="Vista1_NumSQL" hidden="1">2</definedName>
    <definedName name="Vista1_OBJECT_INFO1" hidden="1">"CDG0A000236300E436F64696365207566666963696F07434F445F5546460131010001000000000000000300030051040000040000000100070006000000FFFFFFFF033231340F4E756D65726F2063616D70696F6E65084E554D5F43414D50013001000000000000000000030003005604000004000000010"</definedName>
    <definedName name="Vista1_OBJECT_INFO2" hidden="1">"0070006000000FFFFFFFF03313630095469706F20656E74650B562D564552422D454E54450131010000000000000000000300030034030000040000000100070006000000FFFFFFFF0331353914416E6E6F20646920636F6D70696C617A696F6E650B562D564552422D414E4E4F013001000000010000000"</definedName>
    <definedName name="Vista1_OBJECT_INFO3" hidden="1">"000030003006D0600000400000001000700060000000000000000000000000002393700FFFFFFFF033136311550726F677265737369766F206E656C6C27616E6E6F0C562D564552422D50524F4752013001000000000000000000030003006D060000040000000100070006000000FFFFFFFF033136320C5"</definedName>
    <definedName name="Vista1_OBJECT_INFO4" hidden="1">"469706F2076657262616C650B562D564552422D5449504F0131010000000000000000000300030006040000040000000100070006000000FFFFFFFF0332313521436F646963652070726F646F74746F2028436C61737365207072696D61726961290A434F445F50524F445F3101300100000001000000000"</definedName>
    <definedName name="Vista1_OBJECT_INFO5" hidden="1">"000000000B301000002000000010000000000000000000000000002373000FFFFFFFF033231362A436F646963652070726F646F74746F2028436C61737365207072696D6172696120636F6D706C657461290A434F445F50524F445F320130010001000000000000000000000049020000020000000100000"</definedName>
    <definedName name="Vista1_OBJECT_INFO6" hidden="1">"0FFFFFFFF0332313723436F646963652070726F646F74746F2028436C61737365207365636F6E6461726961290A434F445F50524F445F3301300100010000000000000000000000670200000200000001000000FFFFFFFF033231382C436F646963652070726F646F74746F2028436C61737365207365636"</definedName>
    <definedName name="Vista1_OBJECT_INFO7" hidden="1">"F6E646172696120636F6D706C657461290A434F445F50524F445F3401300100010000000000000000000000FE0100000200000001000000FFFFFFFF00000000064D69524141460D4943524620284163636573732900000100CDG"</definedName>
    <definedName name="Vista1_R_FINE" hidden="1">648</definedName>
    <definedName name="Vista1_R_INIZIO" hidden="1">1</definedName>
    <definedName name="Vista1_SQL1" hidden="1">"SELECT V2_CAMP.V2_C_COD_UFF, V2_CAMP.V2_C_NUM_CAMP, V2_CAMP.V2_C_VERB_ENTE, V2_CAMP.V2_C_VERB_ANNO, V2_CAMP.V2_C_VERB_PROG, V2_CAMP.V2_C_VERB_TIPO, V2_CAMP.V2_C_PROD_CP, V2_CAMP.V2_C_PROD_CPC, V2_CAMP.V2_C_PROD_CS, V2_CAMP.V2_C_PROD_CSP FRO"</definedName>
    <definedName name="Vista1_SQL2" hidden="1">"M V2_CAMP WHERE V2_CAMP.V2_C_VERB_ANNO = 97 AND V2_CAMP.V2_C_PROD_CP = 70  ORDER BY 1 ASC, 8 ASC, 9 ASC, 10 ASC"</definedName>
    <definedName name="ZONEALTIMETRICH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6" i="22" l="1"/>
  <c r="C15" i="39"/>
  <c r="B15" i="39"/>
  <c r="C14" i="39"/>
  <c r="B14" i="39"/>
  <c r="C13" i="39"/>
  <c r="B13" i="39"/>
  <c r="C12" i="39"/>
  <c r="B12" i="39"/>
  <c r="C11" i="39"/>
  <c r="B11" i="39"/>
  <c r="C10" i="39"/>
  <c r="B10" i="39"/>
  <c r="C9" i="39"/>
  <c r="B9" i="39"/>
  <c r="C8" i="39"/>
  <c r="B8" i="39"/>
  <c r="C7" i="39"/>
  <c r="B7" i="39"/>
  <c r="C6" i="39"/>
  <c r="B6" i="39"/>
  <c r="C5" i="39"/>
  <c r="B5" i="39"/>
  <c r="C4" i="39"/>
  <c r="B4" i="39"/>
  <c r="C3" i="39"/>
  <c r="B3" i="39"/>
  <c r="D26" i="38"/>
  <c r="C26" i="38"/>
  <c r="D25" i="38"/>
  <c r="F25" i="38" s="1"/>
  <c r="C25" i="38"/>
  <c r="D23" i="38"/>
  <c r="F23" i="38" s="1"/>
  <c r="C23" i="38"/>
  <c r="D21" i="38"/>
  <c r="C21" i="38"/>
  <c r="D17" i="38"/>
  <c r="D22" i="38" s="1"/>
  <c r="C17" i="38"/>
  <c r="C22" i="38" s="1"/>
  <c r="D15" i="38"/>
  <c r="F15" i="38" s="1"/>
  <c r="C15" i="38"/>
  <c r="D14" i="38"/>
  <c r="C14" i="38"/>
  <c r="F13" i="38"/>
  <c r="F12" i="38"/>
  <c r="F11" i="38"/>
  <c r="F10" i="38"/>
  <c r="F8" i="38"/>
  <c r="H21" i="23"/>
  <c r="G21" i="23"/>
  <c r="H20" i="23"/>
  <c r="G20" i="23"/>
  <c r="H19" i="23"/>
  <c r="G19" i="23"/>
  <c r="H18" i="23"/>
  <c r="G18" i="23"/>
  <c r="H17" i="23"/>
  <c r="G17" i="23"/>
  <c r="H16" i="23"/>
  <c r="G16" i="23"/>
  <c r="H15" i="23"/>
  <c r="G15" i="23"/>
  <c r="H14" i="23"/>
  <c r="G14" i="23"/>
  <c r="H13" i="23"/>
  <c r="G13" i="23"/>
  <c r="H12" i="23"/>
  <c r="G12" i="23"/>
  <c r="H11" i="23"/>
  <c r="G11" i="23"/>
  <c r="H10" i="23"/>
  <c r="G10" i="23"/>
  <c r="H9" i="23"/>
  <c r="G9" i="23"/>
  <c r="H8" i="23"/>
  <c r="G8" i="23"/>
  <c r="H7" i="23"/>
  <c r="G7" i="23"/>
  <c r="H6" i="23"/>
  <c r="G6" i="23"/>
  <c r="H5" i="23"/>
  <c r="G5" i="23"/>
  <c r="F36" i="22"/>
  <c r="E36" i="22"/>
  <c r="D36" i="22"/>
  <c r="C36" i="22"/>
  <c r="B36" i="22"/>
  <c r="F35" i="22"/>
  <c r="E35" i="22"/>
  <c r="D35" i="22"/>
  <c r="C35" i="22"/>
  <c r="B35" i="22"/>
  <c r="F34" i="22"/>
  <c r="E34" i="22"/>
  <c r="D34" i="22"/>
  <c r="C34" i="22"/>
  <c r="B34" i="22"/>
  <c r="F29" i="22"/>
  <c r="E29" i="22"/>
  <c r="D29" i="22"/>
  <c r="C29" i="22"/>
  <c r="B29" i="22"/>
  <c r="F28" i="22"/>
  <c r="E28" i="22"/>
  <c r="D28" i="22"/>
  <c r="C28" i="22"/>
  <c r="B28" i="22"/>
  <c r="F27" i="22"/>
  <c r="E27" i="22"/>
  <c r="D27" i="22"/>
  <c r="D31" i="22" s="1"/>
  <c r="C27" i="22"/>
  <c r="B27" i="22"/>
  <c r="F24" i="22"/>
  <c r="E24" i="22"/>
  <c r="D24" i="22"/>
  <c r="C24" i="22"/>
  <c r="B24" i="22"/>
  <c r="F23" i="22"/>
  <c r="E23" i="22"/>
  <c r="D23" i="22"/>
  <c r="C23" i="22"/>
  <c r="B23" i="22"/>
  <c r="H22" i="22"/>
  <c r="G22" i="22"/>
  <c r="H21" i="22"/>
  <c r="G21" i="22"/>
  <c r="H20" i="22"/>
  <c r="G20" i="22"/>
  <c r="F17" i="22"/>
  <c r="E17" i="22"/>
  <c r="D17" i="22"/>
  <c r="C17" i="22"/>
  <c r="B17" i="22"/>
  <c r="F16" i="22"/>
  <c r="E16" i="22"/>
  <c r="D16" i="22"/>
  <c r="C16" i="22"/>
  <c r="B16" i="22"/>
  <c r="H15" i="22"/>
  <c r="G15" i="22"/>
  <c r="H14" i="22"/>
  <c r="G14" i="22"/>
  <c r="H13" i="22"/>
  <c r="G13" i="22"/>
  <c r="F10" i="22"/>
  <c r="E10" i="22"/>
  <c r="D10" i="22"/>
  <c r="C10" i="22"/>
  <c r="B10" i="22"/>
  <c r="F9" i="22"/>
  <c r="E9" i="22"/>
  <c r="D9" i="22"/>
  <c r="C9" i="22"/>
  <c r="B9" i="22"/>
  <c r="H8" i="22"/>
  <c r="G8" i="22"/>
  <c r="H7" i="22"/>
  <c r="G7" i="22"/>
  <c r="H6" i="22"/>
  <c r="G34" i="22" l="1"/>
  <c r="G29" i="22"/>
  <c r="D30" i="22"/>
  <c r="H34" i="22"/>
  <c r="B30" i="22"/>
  <c r="E30" i="22"/>
  <c r="C31" i="22"/>
  <c r="E31" i="22"/>
  <c r="F30" i="22"/>
  <c r="E38" i="22"/>
  <c r="C37" i="22"/>
  <c r="D38" i="22"/>
  <c r="B38" i="22"/>
  <c r="F26" i="38"/>
  <c r="F21" i="38"/>
  <c r="F17" i="38"/>
  <c r="F22" i="38"/>
  <c r="C24" i="38"/>
  <c r="D24" i="38"/>
  <c r="F24" i="38" s="1"/>
  <c r="H36" i="22"/>
  <c r="H29" i="22"/>
  <c r="F38" i="22"/>
  <c r="H28" i="22"/>
  <c r="B37" i="22"/>
  <c r="H35" i="22"/>
  <c r="D37" i="22"/>
  <c r="C30" i="22"/>
  <c r="E37" i="22"/>
  <c r="F37" i="22"/>
  <c r="G27" i="22"/>
  <c r="B31" i="22"/>
  <c r="F31" i="22"/>
  <c r="G35" i="22"/>
  <c r="C38" i="22"/>
  <c r="H27" i="22"/>
  <c r="G28" i="22"/>
  <c r="G36" i="22"/>
</calcChain>
</file>

<file path=xl/sharedStrings.xml><?xml version="1.0" encoding="utf-8"?>
<sst xmlns="http://schemas.openxmlformats.org/spreadsheetml/2006/main" count="781" uniqueCount="480">
  <si>
    <t xml:space="preserve">Dataset: </t>
  </si>
  <si>
    <t xml:space="preserve">Last updated: </t>
  </si>
  <si>
    <t>Time frequency</t>
  </si>
  <si>
    <t>Annual</t>
  </si>
  <si>
    <t>List of products - EAA</t>
  </si>
  <si>
    <t>Unit of measure</t>
  </si>
  <si>
    <t>TIME</t>
  </si>
  <si>
    <t>2023</t>
  </si>
  <si>
    <t/>
  </si>
  <si>
    <t>2022</t>
  </si>
  <si>
    <t>2021</t>
  </si>
  <si>
    <t>GEO (Labels)</t>
  </si>
  <si>
    <t>e</t>
  </si>
  <si>
    <t>European Union - 27 countries (from 2020)</t>
  </si>
  <si>
    <t>Belgium</t>
  </si>
  <si>
    <t>Bulgaria</t>
  </si>
  <si>
    <t>Czechia</t>
  </si>
  <si>
    <t>Denmark</t>
  </si>
  <si>
    <t>Germany</t>
  </si>
  <si>
    <t>Estonia</t>
  </si>
  <si>
    <t>Ireland</t>
  </si>
  <si>
    <t>Greece</t>
  </si>
  <si>
    <t>Spain</t>
  </si>
  <si>
    <t>France</t>
  </si>
  <si>
    <t>Croatia</t>
  </si>
  <si>
    <t>Italy</t>
  </si>
  <si>
    <t>Cyprus</t>
  </si>
  <si>
    <t>Latvia</t>
  </si>
  <si>
    <t>Lithuania</t>
  </si>
  <si>
    <t>Luxembourg</t>
  </si>
  <si>
    <t>Hungary</t>
  </si>
  <si>
    <t>Malta</t>
  </si>
  <si>
    <t>Netherlands</t>
  </si>
  <si>
    <t>Austria</t>
  </si>
  <si>
    <t>Poland</t>
  </si>
  <si>
    <t>Portugal</t>
  </si>
  <si>
    <t>Romania</t>
  </si>
  <si>
    <t>Slovenia</t>
  </si>
  <si>
    <t>Slovakia</t>
  </si>
  <si>
    <t>Finland</t>
  </si>
  <si>
    <t>Sweden</t>
  </si>
  <si>
    <t>:</t>
  </si>
  <si>
    <t>Special value</t>
  </si>
  <si>
    <t>not available</t>
  </si>
  <si>
    <t>Available flags:</t>
  </si>
  <si>
    <t>estimated</t>
  </si>
  <si>
    <t>Paese</t>
  </si>
  <si>
    <t>Belgio</t>
  </si>
  <si>
    <t>Repubblica Ceca</t>
  </si>
  <si>
    <t>Danimarca</t>
  </si>
  <si>
    <t>Germania</t>
  </si>
  <si>
    <t>Irlanda</t>
  </si>
  <si>
    <t>Grecia</t>
  </si>
  <si>
    <t>Spagna</t>
  </si>
  <si>
    <t>Francia</t>
  </si>
  <si>
    <t>Croazia</t>
  </si>
  <si>
    <t>Italia</t>
  </si>
  <si>
    <t>Cipro</t>
  </si>
  <si>
    <t>Lettonia</t>
  </si>
  <si>
    <t>Lituania</t>
  </si>
  <si>
    <t>Lussemburgo</t>
  </si>
  <si>
    <t>Ungheria</t>
  </si>
  <si>
    <t>Paesi Bassi</t>
  </si>
  <si>
    <t>Polonia</t>
  </si>
  <si>
    <t>Portogallo</t>
  </si>
  <si>
    <t>Slovacchia</t>
  </si>
  <si>
    <t>Finlandia</t>
  </si>
  <si>
    <t>Svezia</t>
  </si>
  <si>
    <t>UE-27</t>
  </si>
  <si>
    <t>Index, 2015=100</t>
  </si>
  <si>
    <t>Var. 2023/22</t>
  </si>
  <si>
    <t>Cereali</t>
  </si>
  <si>
    <t>Semi oleosi</t>
  </si>
  <si>
    <t>Barbabietola da zucchero</t>
  </si>
  <si>
    <t>Ortaggi</t>
  </si>
  <si>
    <t>Patate</t>
  </si>
  <si>
    <t>Frutta</t>
  </si>
  <si>
    <t>Vino</t>
  </si>
  <si>
    <t>Olio d'oliva</t>
  </si>
  <si>
    <t>Produzione vegetale</t>
  </si>
  <si>
    <t>Bovini</t>
  </si>
  <si>
    <t>Suini</t>
  </si>
  <si>
    <t>Ovicaprini</t>
  </si>
  <si>
    <t>Pollame</t>
  </si>
  <si>
    <t>Latte</t>
  </si>
  <si>
    <t>Uova</t>
  </si>
  <si>
    <t>Produzione animale</t>
  </si>
  <si>
    <t>Produzione dell'agricoltura</t>
  </si>
  <si>
    <t>(valori percentuali)</t>
  </si>
  <si>
    <t>Mondo</t>
  </si>
  <si>
    <t>Paesi avanzati</t>
  </si>
  <si>
    <t>Giappone</t>
  </si>
  <si>
    <t>Regno Unito</t>
  </si>
  <si>
    <t>Stati Uniti</t>
  </si>
  <si>
    <t>Area EURO</t>
  </si>
  <si>
    <t>Paesi emergenti e in via di sviluppo</t>
  </si>
  <si>
    <t>Brasile</t>
  </si>
  <si>
    <t>Cina</t>
  </si>
  <si>
    <t>India</t>
  </si>
  <si>
    <t>Russia</t>
  </si>
  <si>
    <t>Fonte: Relazione Annuale Banca d’Italia maggio 2024.</t>
  </si>
  <si>
    <t>Totale manodopera in agricultura</t>
  </si>
  <si>
    <t xml:space="preserve">Manodopera salariata </t>
  </si>
  <si>
    <t>Data extracted on 25/10/2024 08:03:51 from [ESTAT]</t>
  </si>
  <si>
    <t>Agricultural labour input statistics: indices [aact_ali02__custom_13465088]</t>
  </si>
  <si>
    <t>21/12/2023 11:00</t>
  </si>
  <si>
    <t>Salaried</t>
  </si>
  <si>
    <t>Fonte: Eurostat</t>
  </si>
  <si>
    <t>Unione Uropea-27</t>
  </si>
  <si>
    <t>Totale</t>
  </si>
  <si>
    <t>Salariati</t>
  </si>
  <si>
    <t>Fonte: ISTAT e Banca d'Italia.</t>
  </si>
  <si>
    <t xml:space="preserve"> - beni alimentari e bevande analcoliche</t>
  </si>
  <si>
    <t xml:space="preserve"> - totale (intera collettività nazionale)</t>
  </si>
  <si>
    <t xml:space="preserve"> - industrie alimentari delle bevande e del tabacco</t>
  </si>
  <si>
    <t xml:space="preserve"> - agricoltura</t>
  </si>
  <si>
    <t>Totale economia</t>
  </si>
  <si>
    <t>Valore aggiunto al costo dei fattori per unità di lavoro (euro)</t>
  </si>
  <si>
    <t>Fonte: ISTAT.</t>
  </si>
  <si>
    <t xml:space="preserve">      coltivazioni e degli allevamenti (per esempio da imprese commerciali) che vengono evidenziati con il segno (-).</t>
  </si>
  <si>
    <t xml:space="preserve">      trasformazione del latte, frutta e carne, evidenziata con il segno (+) e sia quella esercitata da altre branche d'attività economiche nell'ambito delle </t>
  </si>
  <si>
    <t>Valore aggiunto della branca agricoltura, silvicoltura e pesca</t>
  </si>
  <si>
    <t>Consumi intermedi (compreso Sifim)</t>
  </si>
  <si>
    <t>Produzione della branca agricoltura, silvicoltura e pesca</t>
  </si>
  <si>
    <t>Agricoltura, silvicoltura e pesca</t>
  </si>
  <si>
    <t>Valore aggiunto della branca pesca</t>
  </si>
  <si>
    <t>Produzione della branca pesca</t>
  </si>
  <si>
    <t>Produzione di beni e servizi della pesca</t>
  </si>
  <si>
    <t>Pesca</t>
  </si>
  <si>
    <t>Valore aggiunto della branca silvicoltura</t>
  </si>
  <si>
    <t>Produzione della branca silvicoltura</t>
  </si>
  <si>
    <t>Produzione di beni e servizi della silvicoltura</t>
  </si>
  <si>
    <t>Silvicoltura</t>
  </si>
  <si>
    <t>Valore aggiunto della branca agricoltura</t>
  </si>
  <si>
    <t>Produzione della branca agricoltura</t>
  </si>
  <si>
    <t xml:space="preserve">Produzione di beni e servizi dell'agricoltura </t>
  </si>
  <si>
    <t>Agricoltura</t>
  </si>
  <si>
    <t>var. % 2023/22</t>
  </si>
  <si>
    <t>Valori concatenati (2015)</t>
  </si>
  <si>
    <t>Valori correnti</t>
  </si>
  <si>
    <t>(milioni di euro)</t>
  </si>
  <si>
    <t xml:space="preserve">       </t>
  </si>
  <si>
    <t>VALORE AGGIUNTO DELLA BRANCA AGRICOLTURA</t>
  </si>
  <si>
    <t>CONSUMI INTERMEDI (compreso Sifim)</t>
  </si>
  <si>
    <t>PRODUZIONE DELLA BRANCA AGRICOLTURA</t>
  </si>
  <si>
    <t>Produzione di beni e servizi</t>
  </si>
  <si>
    <t>Prodotti zootecnici non alimentari</t>
  </si>
  <si>
    <t>Prodotti zootecnici alimentari</t>
  </si>
  <si>
    <t>ALLEVAMENTI ZOOTECNICI</t>
  </si>
  <si>
    <t>Coltivazioni legnose</t>
  </si>
  <si>
    <t>Coltivazioni foraggere</t>
  </si>
  <si>
    <t>Coltivazioni erbacee</t>
  </si>
  <si>
    <t>COLTIVAZIONI AGRICOLE</t>
  </si>
  <si>
    <t>distribuz. % su tot. branca</t>
  </si>
  <si>
    <t>Fonte: ISTAT</t>
  </si>
  <si>
    <t xml:space="preserve"> - energia motrice</t>
  </si>
  <si>
    <t xml:space="preserve"> - mangimi</t>
  </si>
  <si>
    <t xml:space="preserve"> - concimi</t>
  </si>
  <si>
    <t>Consumi intermedi (compreso sifim)</t>
  </si>
  <si>
    <t>Attivita' di supporto all'agricoltura</t>
  </si>
  <si>
    <t>Allevamenti zootecnici</t>
  </si>
  <si>
    <t>Coltivazioni agricole</t>
  </si>
  <si>
    <t>(N.I. 2015=100)</t>
  </si>
  <si>
    <t>tab. 1.7 - andamento della ragione di scambio in agricoltura</t>
  </si>
  <si>
    <t>Coltivazioni/Energia</t>
  </si>
  <si>
    <t>Coltivazioni/Concimi</t>
  </si>
  <si>
    <t>Allevamenti/Mangimi</t>
  </si>
  <si>
    <t>Produzione/Consumi</t>
  </si>
  <si>
    <t>Tab. - 1.4 - L'agricoltura nel sistema economico nazionale</t>
  </si>
  <si>
    <t>Tab. 1.7 - Deflatori impliciti di prezzo cumulati in agricoltura</t>
  </si>
  <si>
    <t>Tab. 1.8 - Andamento della ragione di scambio in agricoltura</t>
  </si>
  <si>
    <t>Var. % 2023/2022</t>
  </si>
  <si>
    <t>Var. % 2023/2019</t>
  </si>
  <si>
    <t xml:space="preserve"> Valore aggiunto in valori correnti (milioni di euro)</t>
  </si>
  <si>
    <t>Industrie alimentari, delle bevande e del tabacco</t>
  </si>
  <si>
    <t>Manifatturiero</t>
  </si>
  <si>
    <t>Economia</t>
  </si>
  <si>
    <t>-</t>
  </si>
  <si>
    <t xml:space="preserve"> Valore aggiunto in valori concatenati (milioni di euro, anno di riferimento 2020)</t>
  </si>
  <si>
    <t>Unità di lavoro (migliaia)</t>
  </si>
  <si>
    <t>Produttività (VA valori correnti/Unità di lavoro) (migliaia di euro)</t>
  </si>
  <si>
    <t>Produttività (VA valori costanti/Unità di lavoro) (migliaia di euro)</t>
  </si>
  <si>
    <t>Fonte: nostre elaborazioni su dati Istat</t>
  </si>
  <si>
    <t>INDUSTRIE ALIMENTARI</t>
  </si>
  <si>
    <t>Lavorazione e conservazione di carne e derivati</t>
  </si>
  <si>
    <t>Lavorazione e conservazione di pesce, crostacei e molluschi</t>
  </si>
  <si>
    <t>Lavorazione e conservazione di frutta e ortaggi</t>
  </si>
  <si>
    <t>Produzione di oli e grassi vegetali e animali</t>
  </si>
  <si>
    <t>Industria lattiero-casearia</t>
  </si>
  <si>
    <t>Lavorazione di granaglie e prodotti amidacei</t>
  </si>
  <si>
    <t>Produzione di prodotti da forno e farinacei</t>
  </si>
  <si>
    <t>Produzione di altri prodotti alimentari</t>
  </si>
  <si>
    <t>Produzione di prodotti per l'alimentazione degli animali</t>
  </si>
  <si>
    <t>INDUSTRIA DELLE BEVANDE</t>
  </si>
  <si>
    <t>Distillazione, rettifica e miscelatura degli alcolici</t>
  </si>
  <si>
    <t>Produzione di vini da uve</t>
  </si>
  <si>
    <t>Produzione di birra</t>
  </si>
  <si>
    <t xml:space="preserve">Bibite analcoliche e  acque minerali </t>
  </si>
  <si>
    <t>INDUSTRIE ALIMENTARI, DELLE BEVANDE E DEL TABACCO</t>
  </si>
  <si>
    <t>ATTIVITA' MANIFATTURIERE</t>
  </si>
  <si>
    <t>Manif. Totale</t>
  </si>
  <si>
    <t>Manif. Nazionale</t>
  </si>
  <si>
    <t>Manif. Estero</t>
  </si>
  <si>
    <t>Alim. Totale</t>
  </si>
  <si>
    <t>Alim. Nazionale</t>
  </si>
  <si>
    <t>Alim. Estero</t>
  </si>
  <si>
    <t>Bevande Totale</t>
  </si>
  <si>
    <t>Bevande nazionale</t>
  </si>
  <si>
    <t>Bevande Estero</t>
  </si>
  <si>
    <t>Fatturato</t>
  </si>
  <si>
    <t>Valore aggiunto</t>
  </si>
  <si>
    <t xml:space="preserve">Fatturato all'export </t>
  </si>
  <si>
    <t>Dipendenti  (numero)</t>
  </si>
  <si>
    <t>Valori assoluti (migliaia di euro)</t>
  </si>
  <si>
    <t>Caseario</t>
  </si>
  <si>
    <t>Conserviero</t>
  </si>
  <si>
    <t>Dolciario</t>
  </si>
  <si>
    <t>Alimentari diversi</t>
  </si>
  <si>
    <t>Bevande Alcoliche e analocooliche</t>
  </si>
  <si>
    <t>Alimentare a controllo italiano</t>
  </si>
  <si>
    <t>Alimentare italiano a controllo estero</t>
  </si>
  <si>
    <t>TAB. 1.11 - Fatturato, valore aggiunto e dipendenti nelle società italiane del settore alimentare e delle bevande nel 2023</t>
  </si>
  <si>
    <t>Il valore della Bioeconomia in Italia</t>
  </si>
  <si>
    <t xml:space="preserve">Valore della produzione - milioni di euro </t>
  </si>
  <si>
    <t xml:space="preserve">Occupati 2022 </t>
  </si>
  <si>
    <t>Occupati 2023</t>
  </si>
  <si>
    <t>%</t>
  </si>
  <si>
    <t xml:space="preserve">Agricoltura, silvicoltura e pesca </t>
  </si>
  <si>
    <t xml:space="preserve">Alimentare, bevande e tabacco </t>
  </si>
  <si>
    <t xml:space="preserve">Tessile bio-based </t>
  </si>
  <si>
    <t xml:space="preserve">Abbigliamento bio-based </t>
  </si>
  <si>
    <t xml:space="preserve">Concia e pelletteria/calzature bio-based </t>
  </si>
  <si>
    <t xml:space="preserve">Legno e prodotti in legno </t>
  </si>
  <si>
    <t xml:space="preserve">Carta e prodotti in carta </t>
  </si>
  <si>
    <t xml:space="preserve">Chimica bio-based </t>
  </si>
  <si>
    <t xml:space="preserve">Farmaceutica bio-based </t>
  </si>
  <si>
    <t xml:space="preserve">Gomma e plastica bio-based </t>
  </si>
  <si>
    <t xml:space="preserve">Mobili bio-based </t>
  </si>
  <si>
    <t xml:space="preserve">Bioenergia </t>
  </si>
  <si>
    <t xml:space="preserve">Biocarburanti </t>
  </si>
  <si>
    <t>ND</t>
  </si>
  <si>
    <t xml:space="preserve">ND </t>
  </si>
  <si>
    <t xml:space="preserve">Ciclo idrico </t>
  </si>
  <si>
    <t xml:space="preserve">Gestione e recupero dei rifiuti biodegradabili </t>
  </si>
  <si>
    <t xml:space="preserve">Totale Bioeconomia </t>
  </si>
  <si>
    <t>Tab. 1.14 - Contabilità agro-alimentare nazionale</t>
  </si>
  <si>
    <t xml:space="preserve"> </t>
  </si>
  <si>
    <t>Var. %</t>
  </si>
  <si>
    <t>2023/22</t>
  </si>
  <si>
    <t>milioni di euro correnti</t>
  </si>
  <si>
    <t>(P)</t>
  </si>
  <si>
    <t>Importazioni</t>
  </si>
  <si>
    <t>(I)</t>
  </si>
  <si>
    <t>Peso su importazioni totali di merci (%)</t>
  </si>
  <si>
    <t>Esportazioni</t>
  </si>
  <si>
    <t>(E)</t>
  </si>
  <si>
    <t>Peso su esportazioni totali di merci (%)</t>
  </si>
  <si>
    <t>Saldo</t>
  </si>
  <si>
    <t>(E-I)</t>
  </si>
  <si>
    <t>Volume di commercio</t>
  </si>
  <si>
    <t>(I+E)</t>
  </si>
  <si>
    <t>Stima consumo interno</t>
  </si>
  <si>
    <t>(C =  P+I-E)</t>
  </si>
  <si>
    <t>indici</t>
  </si>
  <si>
    <t>Grado di autoapprovv. (%)</t>
  </si>
  <si>
    <t>(P/C)</t>
  </si>
  <si>
    <t>Propensione a importare (%)</t>
  </si>
  <si>
    <t>(I/C)</t>
  </si>
  <si>
    <t>Propensione a esportare (%)</t>
  </si>
  <si>
    <t>(E/P)</t>
  </si>
  <si>
    <t>Grado medio di apertura (%)</t>
  </si>
  <si>
    <t>((I+E)/(C+P))</t>
  </si>
  <si>
    <t>Saldo normalizzato (%)</t>
  </si>
  <si>
    <t>((E-I)/(E+I))</t>
  </si>
  <si>
    <t>Grado di copertura commerciale (%)</t>
  </si>
  <si>
    <t>(E/I)</t>
  </si>
  <si>
    <t>Fonte: elaborazioni CREA su dati ISTAT.</t>
  </si>
  <si>
    <t>Area</t>
  </si>
  <si>
    <t>Export</t>
  </si>
  <si>
    <t>Import</t>
  </si>
  <si>
    <t>UE 27</t>
  </si>
  <si>
    <t>export</t>
  </si>
  <si>
    <t>import</t>
  </si>
  <si>
    <t>Altri Europei
(no Med.)</t>
  </si>
  <si>
    <t>Altri Paesi Europei (no Mediterranei) UE27</t>
  </si>
  <si>
    <t>PTM Europei</t>
  </si>
  <si>
    <t>Paesi Terzi Mediterranei Europei</t>
  </si>
  <si>
    <t>PTM Asiatici</t>
  </si>
  <si>
    <t>Paesi Terzi Mediterranei Asiatici</t>
  </si>
  <si>
    <t>PTM Africani</t>
  </si>
  <si>
    <t>Paesi Terzi Mediterranei Africani</t>
  </si>
  <si>
    <t>Nord America</t>
  </si>
  <si>
    <t>Centro America</t>
  </si>
  <si>
    <t>Sud America</t>
  </si>
  <si>
    <t>Asia (no Med.)</t>
  </si>
  <si>
    <t>Asia (no Mediterranei)</t>
  </si>
  <si>
    <t>Africa (no Med.)</t>
  </si>
  <si>
    <t>Africa (no Mediterranei)</t>
  </si>
  <si>
    <t>Oceania</t>
  </si>
  <si>
    <t>Totali diversi</t>
  </si>
  <si>
    <t>Totale complessivo</t>
  </si>
  <si>
    <t>Var. % 2023/22</t>
  </si>
  <si>
    <t>Milioni di euro</t>
  </si>
  <si>
    <t>Struttura %</t>
  </si>
  <si>
    <t>(valori correnti)</t>
  </si>
  <si>
    <t>import.</t>
  </si>
  <si>
    <t>esport.</t>
  </si>
  <si>
    <t>saldo normal.</t>
  </si>
  <si>
    <t>Prodotti del settore primario per il consumo alimentare diretto</t>
  </si>
  <si>
    <t>Materie prime per l'industria alimentare</t>
  </si>
  <si>
    <t>Prodotti del settore primario reimpiegati</t>
  </si>
  <si>
    <t>Altri prodotti del settore primario</t>
  </si>
  <si>
    <t>Totale prodotti del settore primario</t>
  </si>
  <si>
    <t>Prodotti dell'industria alimentare per il consumo alimentare diretto</t>
  </si>
  <si>
    <t>Prodotti dell'industria alimentare reimpiegati nell'industria alimentare</t>
  </si>
  <si>
    <t>Prodotti dell'industria alimentare per il settore primario</t>
  </si>
  <si>
    <t>Prodotti dell'industria alimentare per usi non alimentari</t>
  </si>
  <si>
    <t>Totale prodotti  dell'industria alimentare e bevande</t>
  </si>
  <si>
    <t>Totale bilancia agro-alimentare</t>
  </si>
  <si>
    <t>Altri prodotti Agro-alimentari</t>
  </si>
  <si>
    <t>Vino confezionato</t>
  </si>
  <si>
    <t>Pasta</t>
  </si>
  <si>
    <t>Prodotti da forno</t>
  </si>
  <si>
    <t xml:space="preserve">Pomodoro trasformato </t>
  </si>
  <si>
    <t>Formaggi</t>
  </si>
  <si>
    <t>Frutta fresca</t>
  </si>
  <si>
    <t xml:space="preserve">Prod. dolc. a base di cacao </t>
  </si>
  <si>
    <t>Salumi</t>
  </si>
  <si>
    <t>Caffè</t>
  </si>
  <si>
    <t>Olio di oliva</t>
  </si>
  <si>
    <t>Altri prodotti del Made in Italy</t>
  </si>
  <si>
    <t>2023 (stima)</t>
  </si>
  <si>
    <t>Agricoltura, caccia e pesca</t>
  </si>
  <si>
    <t>Industria alimentare, bevande e tabacco</t>
  </si>
  <si>
    <t>Intermediazione e commercio all'ingrosso prodotti alimentari</t>
  </si>
  <si>
    <t>Commercio al dettaglio prodotti alimentari</t>
  </si>
  <si>
    <t>Ristorazione</t>
  </si>
  <si>
    <t>IAB</t>
  </si>
  <si>
    <t>2023/2022 (%)</t>
  </si>
  <si>
    <t>2023/2019 (%)</t>
  </si>
  <si>
    <t xml:space="preserve">SAAC </t>
  </si>
  <si>
    <t>Lombardia</t>
  </si>
  <si>
    <t>Emilia-Romagna</t>
  </si>
  <si>
    <t>Veneto</t>
  </si>
  <si>
    <t>Lazio</t>
  </si>
  <si>
    <t>Campania</t>
  </si>
  <si>
    <t>Piemonte</t>
  </si>
  <si>
    <t>Puglia</t>
  </si>
  <si>
    <t>Sicilia</t>
  </si>
  <si>
    <t>Toscana</t>
  </si>
  <si>
    <t>Sardegna</t>
  </si>
  <si>
    <t>Liguria</t>
  </si>
  <si>
    <t>Marche</t>
  </si>
  <si>
    <t>Calabria</t>
  </si>
  <si>
    <t>Abruzzo</t>
  </si>
  <si>
    <t>Umbria</t>
  </si>
  <si>
    <t>Basilicata</t>
  </si>
  <si>
    <t>Molise</t>
  </si>
  <si>
    <t>Valle d'Aosta</t>
  </si>
  <si>
    <t>Ingrosso</t>
  </si>
  <si>
    <t>Dettaglio (stima)</t>
  </si>
  <si>
    <t>Totale Regioni</t>
  </si>
  <si>
    <t>Valori correnti (milioni di euro)</t>
  </si>
  <si>
    <t xml:space="preserve">      frutta</t>
  </si>
  <si>
    <t xml:space="preserve">SPESA MEDIA MENSILE DELLE FAMIGLIE PER I PRODOTTI ALIMENTARI - 2023 (VALORI IN EURO) </t>
  </si>
  <si>
    <t>TOTALE Prodotti alimentari e bevande analcoliche</t>
  </si>
  <si>
    <t>Cereali e prodotti a base di cereali</t>
  </si>
  <si>
    <t>Animali vivi, carne e altre parti di animali di terra macellati </t>
  </si>
  <si>
    <t>Pesci e altri frutti di mare </t>
  </si>
  <si>
    <t>Latte, altri prodotti lattiero-caseari e uova </t>
  </si>
  <si>
    <t>Oli e grassi </t>
  </si>
  <si>
    <t>Frutta e frutta a guscio </t>
  </si>
  <si>
    <t>Ortaggi, tuberi, platani, banane da cuocere e legumi </t>
  </si>
  <si>
    <t>Zucchero, prodotti dolciari e dessert </t>
  </si>
  <si>
    <t>Cibi pronti e altri prodotti alimentari pronti n.a.c. </t>
  </si>
  <si>
    <t>Succhi di frutta e verdura </t>
  </si>
  <si>
    <t>Caffè e succedanei del caffè </t>
  </si>
  <si>
    <t>Tè, mate e altri prodotti vegetali da infusione </t>
  </si>
  <si>
    <t>Acqua </t>
  </si>
  <si>
    <t>Bibite e altre bevande analicoliche</t>
  </si>
  <si>
    <t>Nord-ovest</t>
  </si>
  <si>
    <t>Nord-est</t>
  </si>
  <si>
    <t>Centro</t>
  </si>
  <si>
    <t>Sud</t>
  </si>
  <si>
    <t>Isole</t>
  </si>
  <si>
    <t>SPESA MEDIA MENSILE</t>
  </si>
  <si>
    <t>Prodotti alimentari e bevande analcoliche</t>
  </si>
  <si>
    <t>Non alimentare</t>
  </si>
  <si>
    <t xml:space="preserve">VARIAZIONE PERCENTUALE DELLA SPESA DELLE FAMIGLIE PER CIRCOSCRIZIONE (2023/22) </t>
  </si>
  <si>
    <t>T1-2023</t>
  </si>
  <si>
    <t>T2-2023</t>
  </si>
  <si>
    <t>T3-2023</t>
  </si>
  <si>
    <t>T4-2023</t>
  </si>
  <si>
    <t>Attività dei servizi di alloggio e di ristorazione</t>
  </si>
  <si>
    <t>Servizi di informazione e comunicazione</t>
  </si>
  <si>
    <t>Attività dei servizi delle agenzie di viaggio, dei tour operator e servizi di prenotazione e attività connesse</t>
  </si>
  <si>
    <t xml:space="preserve"> - PIL </t>
  </si>
  <si>
    <t xml:space="preserve"> - Inflazione</t>
  </si>
  <si>
    <t>Nota: Inflazione: indice dei prezzi al consumo. Per l’area dell’euro, indice armonizzato dei prezzi al consumo.</t>
  </si>
  <si>
    <t>Tab. 1.1 - PIL e inflazione nei principali paesi avanzati ed emergenti</t>
  </si>
  <si>
    <t>Tabella 1.2 Produzione agricola  (coltivazioni e allevamenti) ai prezzi di produzione nell'UE 27 per Paese</t>
  </si>
  <si>
    <t>(milioni di euro correnti)</t>
  </si>
  <si>
    <t>Quota % 2023 su UE-27</t>
  </si>
  <si>
    <t>Fonte: Eurostat.</t>
  </si>
  <si>
    <t>Tab. - 1.3 Numeri indici della produzione agricola ai prezzi di base per i principali comparti nell'UE-27 (2015=100)</t>
  </si>
  <si>
    <t>Figura 1.1 - UE, numero indice (base 2015=100) di manodopera in agricoltura 2015-2023</t>
  </si>
  <si>
    <t>Fonte: elaborazioni CREA su dati EUROSTAT.</t>
  </si>
  <si>
    <t>% IA/manifatturiero</t>
  </si>
  <si>
    <t>% IA/Tot Economia</t>
  </si>
  <si>
    <t>1. Dati corretti per effetti di calendario.</t>
  </si>
  <si>
    <r>
      <t xml:space="preserve">Fig 1.14 - Struttura delle esportazioni di prodotti agro-alimentari del Made in Italy - 2023 </t>
    </r>
    <r>
      <rPr>
        <vertAlign val="superscript"/>
        <sz val="11"/>
        <color theme="1"/>
        <rFont val="Calibri"/>
        <family val="2"/>
      </rPr>
      <t>1</t>
    </r>
  </si>
  <si>
    <r>
      <rPr>
        <vertAlign val="superscript"/>
        <sz val="11"/>
        <color theme="1"/>
        <rFont val="Calibri"/>
        <family val="2"/>
      </rPr>
      <t>1</t>
    </r>
    <r>
      <rPr>
        <sz val="11"/>
        <color theme="1"/>
        <rFont val="Calibri"/>
        <family val="2"/>
      </rPr>
      <t xml:space="preserve"> Il valore percentuale si riferisce al peso del comparto sul totale delle esportazioni agro-alimentari del Made in Italy.</t>
    </r>
  </si>
  <si>
    <r>
      <t>Totale produzione agro-alimentare</t>
    </r>
    <r>
      <rPr>
        <vertAlign val="superscript"/>
        <sz val="11"/>
        <rFont val="Calibri"/>
        <family val="2"/>
      </rPr>
      <t>1</t>
    </r>
    <r>
      <rPr>
        <sz val="11"/>
        <rFont val="Calibri"/>
        <family val="2"/>
      </rPr>
      <t xml:space="preserve"> </t>
    </r>
  </si>
  <si>
    <r>
      <t>1</t>
    </r>
    <r>
      <rPr>
        <sz val="11"/>
        <rFont val="Calibri"/>
        <family val="2"/>
      </rPr>
      <t xml:space="preserve"> A prezzi di base.</t>
    </r>
  </si>
  <si>
    <r>
      <t>Tab. 1.6 - Produzione e valore aggiunto ai prezzi di base dell'agricoltura in Italia, per principali comparti</t>
    </r>
    <r>
      <rPr>
        <vertAlign val="superscript"/>
        <sz val="11"/>
        <rFont val="Calibri"/>
        <family val="2"/>
      </rPr>
      <t>1</t>
    </r>
  </si>
  <si>
    <r>
      <t>Valori concatenati</t>
    </r>
    <r>
      <rPr>
        <vertAlign val="superscript"/>
        <sz val="11"/>
        <rFont val="Calibri"/>
        <family val="2"/>
      </rPr>
      <t xml:space="preserve">2 </t>
    </r>
    <r>
      <rPr>
        <sz val="11"/>
        <rFont val="Calibri"/>
        <family val="2"/>
      </rPr>
      <t>(2015)</t>
    </r>
  </si>
  <si>
    <r>
      <t xml:space="preserve">ATTIVITA' DI SUPPORTO ALL'AGRICOLTURA </t>
    </r>
    <r>
      <rPr>
        <vertAlign val="superscript"/>
        <sz val="11"/>
        <rFont val="Calibri"/>
        <family val="2"/>
      </rPr>
      <t>3</t>
    </r>
  </si>
  <si>
    <r>
      <t xml:space="preserve">(+) Attività secondarie </t>
    </r>
    <r>
      <rPr>
        <vertAlign val="superscript"/>
        <sz val="11"/>
        <rFont val="Calibri"/>
        <family val="2"/>
      </rPr>
      <t>4</t>
    </r>
  </si>
  <si>
    <r>
      <t xml:space="preserve">(-) Attività secondarie </t>
    </r>
    <r>
      <rPr>
        <vertAlign val="superscript"/>
        <sz val="11"/>
        <rFont val="Calibri"/>
        <family val="2"/>
      </rPr>
      <t>4</t>
    </r>
    <r>
      <rPr>
        <sz val="11"/>
        <rFont val="Calibri"/>
        <family val="2"/>
      </rPr>
      <t xml:space="preserve"> </t>
    </r>
    <r>
      <rPr>
        <vertAlign val="superscript"/>
        <sz val="11"/>
        <rFont val="Calibri"/>
        <family val="2"/>
      </rPr>
      <t>5</t>
    </r>
  </si>
  <si>
    <r>
      <t>1</t>
    </r>
    <r>
      <rPr>
        <sz val="11"/>
        <rFont val="Calibri"/>
        <family val="2"/>
      </rPr>
      <t xml:space="preserve"> Per i valori regionali, cfr. Appendice statistica.</t>
    </r>
  </si>
  <si>
    <r>
      <t>2</t>
    </r>
    <r>
      <rPr>
        <sz val="11"/>
        <rFont val="Calibri"/>
        <family val="2"/>
      </rPr>
      <t xml:space="preserve"> L'utilizzo degli indici a catena comporta la perdita di additività delle componenti concatenate espresse in termini monetari. -infatti, la somma dei valori concatenati delle componenti di un aggregato non è uguale al valore concatenato dell'aggregato stesso. Il concatenamento attraverso gli indici di tipo Laspeyres garantisce tuttavia la proprietà di additività per l'anno di riferimento e per l'anno seguente.</t>
    </r>
  </si>
  <si>
    <r>
      <t>3</t>
    </r>
    <r>
      <rPr>
        <sz val="11"/>
        <rFont val="Calibri"/>
        <family val="2"/>
      </rPr>
      <t xml:space="preserve"> Con l'adozione dell' Ateco 2007 derivata dalla Nace Rev.2, la dizione delle Attività dei servizi connessi prende la denominazione di Attività di supporto all'agricoltura e attività successive alla raccolta.</t>
    </r>
  </si>
  <si>
    <r>
      <t>4</t>
    </r>
    <r>
      <rPr>
        <sz val="11"/>
        <rFont val="Calibri"/>
        <family val="2"/>
      </rPr>
      <t xml:space="preserve"> Per attività secondaria va intesa sia quella effettuata nell'ambito della branca di attività agricola e quindi non separabile, vale a dire agriturismo, trasformazione del latte,frutta e carne, evidenziata con il segno (+) e sia quella esercitata da altre branche d'attività economiche nell'ambito delle coltivazioni e degli allevamenti (per esempio da imprese commerciali) che vengono evidenziati con il segno (-).</t>
    </r>
  </si>
  <si>
    <r>
      <t>Tab. 1.5 - Produzione e valore aggiunto ai prezzi di base dell'agricoltura, silvicoltura e pesca  in Italia, per principali comparti</t>
    </r>
    <r>
      <rPr>
        <vertAlign val="superscript"/>
        <sz val="11"/>
        <rFont val="Calibri"/>
        <family val="2"/>
      </rPr>
      <t>1</t>
    </r>
  </si>
  <si>
    <r>
      <t xml:space="preserve">(+) Attività secondarie </t>
    </r>
    <r>
      <rPr>
        <vertAlign val="superscript"/>
        <sz val="11"/>
        <rFont val="Calibri"/>
        <family val="2"/>
      </rPr>
      <t>2</t>
    </r>
  </si>
  <si>
    <r>
      <t xml:space="preserve">(-) Attività secondarie </t>
    </r>
    <r>
      <rPr>
        <vertAlign val="superscript"/>
        <sz val="11"/>
        <rFont val="Calibri"/>
        <family val="2"/>
      </rPr>
      <t>2</t>
    </r>
  </si>
  <si>
    <r>
      <t xml:space="preserve">(-) Attività secondarie </t>
    </r>
    <r>
      <rPr>
        <vertAlign val="superscript"/>
        <sz val="11"/>
        <rFont val="Calibri"/>
        <family val="2"/>
      </rPr>
      <t>2</t>
    </r>
    <r>
      <rPr>
        <sz val="11"/>
        <rFont val="Calibri"/>
        <family val="2"/>
      </rPr>
      <t xml:space="preserve"> </t>
    </r>
    <r>
      <rPr>
        <vertAlign val="superscript"/>
        <sz val="11"/>
        <rFont val="Calibri"/>
        <family val="2"/>
      </rPr>
      <t>3</t>
    </r>
  </si>
  <si>
    <r>
      <t>2</t>
    </r>
    <r>
      <rPr>
        <sz val="11"/>
        <rFont val="Calibri"/>
        <family val="2"/>
      </rPr>
      <t xml:space="preserve"> Per attività secondaria va intesa sia quella effettuata nell'ambito della branca di attività agricola e quindi non separabile, vale a dire agriturismo, </t>
    </r>
  </si>
  <si>
    <r>
      <t>Peso % dell'agricoltura sul valore aggiunto complessivo</t>
    </r>
    <r>
      <rPr>
        <b/>
        <vertAlign val="superscript"/>
        <sz val="11"/>
        <rFont val="Calibri"/>
        <family val="2"/>
      </rPr>
      <t>1</t>
    </r>
  </si>
  <si>
    <r>
      <t>Peso % dell'occupazione agricola sul totale</t>
    </r>
    <r>
      <rPr>
        <b/>
        <vertAlign val="superscript"/>
        <sz val="11"/>
        <rFont val="Calibri"/>
        <family val="2"/>
      </rPr>
      <t>2</t>
    </r>
  </si>
  <si>
    <r>
      <t xml:space="preserve">Variazione % dell'indice dei prezzi al consumo </t>
    </r>
    <r>
      <rPr>
        <b/>
        <vertAlign val="superscript"/>
        <sz val="11"/>
        <rFont val="Calibri"/>
        <family val="2"/>
      </rPr>
      <t>3</t>
    </r>
  </si>
  <si>
    <r>
      <t>1</t>
    </r>
    <r>
      <rPr>
        <sz val="11"/>
        <rFont val="Calibri"/>
        <family val="2"/>
      </rPr>
      <t>Ai prezzi di base (valori correnti)</t>
    </r>
  </si>
  <si>
    <r>
      <t>2</t>
    </r>
    <r>
      <rPr>
        <sz val="11"/>
        <rFont val="Calibri"/>
        <family val="2"/>
      </rPr>
      <t xml:space="preserve"> In termini di unità di lavoro</t>
    </r>
  </si>
  <si>
    <r>
      <t xml:space="preserve">TAB. 1.10 -Indice (2021=100) della produzione industriale </t>
    </r>
    <r>
      <rPr>
        <vertAlign val="superscript"/>
        <sz val="11"/>
        <color theme="1"/>
        <rFont val="Calibri"/>
        <family val="2"/>
      </rPr>
      <t>1</t>
    </r>
  </si>
  <si>
    <t>Var. 2023/19</t>
  </si>
  <si>
    <t>Variazione % 2023/22</t>
  </si>
  <si>
    <t>Fonte: elaborazioni CREA su dati Mediobanca.</t>
  </si>
  <si>
    <r>
      <t>FIG. 1.3- Indice (2021=100) del fatturato dell'industria alimentare e manifatturiera</t>
    </r>
    <r>
      <rPr>
        <vertAlign val="superscript"/>
        <sz val="11"/>
        <rFont val="Calibri"/>
        <family val="2"/>
      </rPr>
      <t>1</t>
    </r>
  </si>
  <si>
    <t>1. Dati corretti per effetto del calendario.</t>
  </si>
  <si>
    <t xml:space="preserve">Fig. 1.4 - Composizione della catena del valore del sistema agroalimentare completo (peso %) - 2023 </t>
  </si>
  <si>
    <t>Fonte: stime CREA su dati ISTAT.</t>
  </si>
  <si>
    <t>Fig. 1.5 - Variazione % del fatturato del sistema agroalimentare</t>
  </si>
  <si>
    <t>Trentino-Alto Adige</t>
  </si>
  <si>
    <t>Fonte: stime CREA su dati ISTAT e Federdistribuzione.</t>
  </si>
  <si>
    <t>Fig. 1.6 - Il peso del SAAC delle Regioni sul SAAC nazionale (valori % stimati al 2023)</t>
  </si>
  <si>
    <t>Fig. 1.7 - Peso del SAAC sul totale dell'economia regionale (valori % stimati al 2023)</t>
  </si>
  <si>
    <t>Friuli Venezia Giulia</t>
  </si>
  <si>
    <t>Fonte: stime CREA su dati Istat e Federdistribuzione</t>
  </si>
  <si>
    <t>Fonte: elaborazioni CREA su dati Intesa San Paolo (X edizione).</t>
  </si>
  <si>
    <t>Occupati 2022-2023</t>
  </si>
  <si>
    <t>(migliaia)</t>
  </si>
  <si>
    <t>Peso 2023</t>
  </si>
  <si>
    <t>(%)</t>
  </si>
  <si>
    <t>Tab. 1.12 - Il valore della Bioeconomia in Italia</t>
  </si>
  <si>
    <r>
      <rPr>
        <vertAlign val="superscript"/>
        <sz val="11"/>
        <rFont val="Calibri"/>
        <family val="2"/>
      </rPr>
      <t>3</t>
    </r>
    <r>
      <rPr>
        <sz val="11"/>
        <rFont val="Calibri"/>
        <family val="2"/>
      </rPr>
      <t xml:space="preserve"> 2023 stima provvisoria.</t>
    </r>
  </si>
  <si>
    <r>
      <rPr>
        <vertAlign val="superscript"/>
        <sz val="11"/>
        <rFont val="Calibri"/>
        <family val="2"/>
      </rPr>
      <t>5</t>
    </r>
    <r>
      <rPr>
        <sz val="11"/>
        <rFont val="Calibri"/>
        <family val="2"/>
      </rPr>
      <t xml:space="preserve"> 2023 stima provvisoria.</t>
    </r>
  </si>
  <si>
    <t>Pane e cereali</t>
  </si>
  <si>
    <t>Carne</t>
  </si>
  <si>
    <t>Pesce</t>
  </si>
  <si>
    <t>Latte, formaggi e uova</t>
  </si>
  <si>
    <t>Oli e grassi</t>
  </si>
  <si>
    <t>Vegetali (inclusi patate e legumi)</t>
  </si>
  <si>
    <t>Prodotti alimentari pronti e altri generi alimentari n.a.c.</t>
  </si>
  <si>
    <t>Bevande analcoliche (acque minerali, bevande gassate e succhi, tè, caffè, tisane, etc)</t>
  </si>
  <si>
    <t>Servizi per la lavorazione di merci primarie per alimentari e bevande analcoliche</t>
  </si>
  <si>
    <t>Generi alimentari e bevande non alcoliche</t>
  </si>
  <si>
    <t>Tab. 1.13 - Evoluzione dei consumi alimentari in Italia, per categorie</t>
  </si>
  <si>
    <t xml:space="preserve"> Zucchero, dolciumi e dessert</t>
  </si>
  <si>
    <t xml:space="preserve">Fig. 1.9 - Spesa media mensile delle famiglie per i prodotti alimentari, valori in euro - 2023 </t>
  </si>
  <si>
    <t xml:space="preserve">Fig. 1.10 - Spesa media mensile delle famiglie per ripartizione geografica (2022-2023) </t>
  </si>
  <si>
    <t xml:space="preserve">Fig. 1.11 - Variazione percentuale della spesa delle famiglie per circoscrizione (2023/22) </t>
  </si>
  <si>
    <t>Fig. 1.12 - Indice del fatturato di alcune categorie di servizi</t>
  </si>
  <si>
    <t>Fig. 1.13 - Le aree di scambio dei prodotti agro-alimentari - 2023</t>
  </si>
  <si>
    <t>Tab. 1.15 - Bilancia agro-alimentare per origine e destinazione: struttura per comparti - 2023</t>
  </si>
  <si>
    <r>
      <t>3</t>
    </r>
    <r>
      <rPr>
        <sz val="11"/>
        <rFont val="Calibri"/>
        <family val="2"/>
      </rPr>
      <t xml:space="preserve"> Indice armonizzato dei prezzi al consumo, base 2015.</t>
    </r>
  </si>
  <si>
    <t>Tab. 1.9- Evoluzione del valore aggiunto al costo dei fattori, dell'occupazione e della produttività dell'industria alimentare, bevande e tabacco</t>
  </si>
  <si>
    <t>Fonte: stime CREA su dati Istat e Federdistribuzione.</t>
  </si>
  <si>
    <t>Fig. 1.8 - Composizione % del SAAC delle Regioni Italiane (valori stimati al 2023)</t>
  </si>
  <si>
    <t xml:space="preserve">migliaia </t>
  </si>
  <si>
    <t>Fig. 1.2 - Indice di manodopera in agricoltura per alcuni Paesi dell'UE nel 2023 con anno base 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</si>
</sst>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3" formatCode="_-* #,##0.00_-;\-* #,##0.00_-;_-* &quot;-&quot;??_-;_-@_-"/>
    <numFmt numFmtId="164" formatCode="#,##0.##########"/>
    <numFmt numFmtId="165" formatCode="0.0"/>
    <numFmt numFmtId="166" formatCode="#,##0;\-\ #,##0;_-\ &quot;- &quot;"/>
    <numFmt numFmtId="167" formatCode="#,##0.0"/>
    <numFmt numFmtId="168" formatCode="* #,##0;\-\ #,##0;_*\ &quot;-&quot;;"/>
    <numFmt numFmtId="169" formatCode="_-* #,##0_-;\-* #,##0_-;_-* &quot;-&quot;??_-;_-@_-"/>
    <numFmt numFmtId="170" formatCode="0.0%"/>
    <numFmt numFmtId="171" formatCode="_-* #,##0.0_-;\-* #,##0.0_-;_-* &quot;-&quot;??_-;_-@_-"/>
    <numFmt numFmtId="172" formatCode="#,##0.0000000000"/>
  </numFmts>
  <fonts count="29" x14ac:knownFonts="1">
    <font>
      <sz val="12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1"/>
      <color indexed="8"/>
      <name val="Aptos Narrow"/>
      <family val="2"/>
      <scheme val="minor"/>
    </font>
    <font>
      <sz val="10"/>
      <name val="Arial"/>
      <family val="2"/>
    </font>
    <font>
      <sz val="11"/>
      <name val="Arial"/>
      <family val="2"/>
    </font>
    <font>
      <sz val="11"/>
      <color rgb="FF000000"/>
      <name val="Calibri"/>
      <family val="2"/>
    </font>
    <font>
      <sz val="11"/>
      <color theme="1"/>
      <name val="Aptos Narrow"/>
      <family val="2"/>
      <scheme val="minor"/>
    </font>
    <font>
      <sz val="10"/>
      <name val="Arial Narrow"/>
      <family val="2"/>
    </font>
    <font>
      <sz val="11"/>
      <color indexed="8"/>
      <name val="Calibri"/>
      <family val="2"/>
    </font>
    <font>
      <b/>
      <sz val="11"/>
      <color rgb="FF000000"/>
      <name val="Calibri"/>
      <family val="2"/>
    </font>
    <font>
      <b/>
      <i/>
      <sz val="11"/>
      <color rgb="FF000000"/>
      <name val="Calibri"/>
      <family val="2"/>
    </font>
    <font>
      <b/>
      <sz val="11"/>
      <color indexed="8"/>
      <name val="Calibri"/>
      <family val="2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sz val="11"/>
      <color indexed="9"/>
      <name val="Calibri"/>
      <family val="2"/>
    </font>
    <font>
      <vertAlign val="superscript"/>
      <sz val="11"/>
      <color theme="1"/>
      <name val="Calibri"/>
      <family val="2"/>
    </font>
    <font>
      <i/>
      <sz val="11"/>
      <color indexed="8"/>
      <name val="Calibri"/>
      <family val="2"/>
    </font>
    <font>
      <b/>
      <i/>
      <sz val="11"/>
      <color indexed="8"/>
      <name val="Calibri"/>
      <family val="2"/>
    </font>
    <font>
      <sz val="11"/>
      <color rgb="FFFF0000"/>
      <name val="Calibri"/>
      <family val="2"/>
    </font>
    <font>
      <i/>
      <sz val="11"/>
      <name val="Calibri"/>
      <family val="2"/>
    </font>
    <font>
      <i/>
      <sz val="11"/>
      <color rgb="FF000000"/>
      <name val="Calibri"/>
      <family val="2"/>
    </font>
    <font>
      <b/>
      <i/>
      <sz val="11"/>
      <name val="Calibri"/>
      <family val="2"/>
    </font>
    <font>
      <vertAlign val="superscript"/>
      <sz val="11"/>
      <name val="Calibri"/>
      <family val="2"/>
    </font>
    <font>
      <b/>
      <sz val="11"/>
      <color indexed="9"/>
      <name val="Calibri"/>
      <family val="2"/>
    </font>
    <font>
      <b/>
      <vertAlign val="superscript"/>
      <sz val="11"/>
      <name val="Calibri"/>
      <family val="2"/>
    </font>
    <font>
      <i/>
      <sz val="11"/>
      <color theme="1"/>
      <name val="Calibri"/>
      <family val="2"/>
    </font>
    <font>
      <sz val="12"/>
      <color rgb="FF000000"/>
      <name val="Aptos"/>
      <family val="2"/>
    </font>
  </fonts>
  <fills count="11">
    <fill>
      <patternFill patternType="none"/>
    </fill>
    <fill>
      <patternFill patternType="gray125"/>
    </fill>
    <fill>
      <patternFill patternType="solid">
        <fgColor rgb="FF4669AF"/>
      </patternFill>
    </fill>
    <fill>
      <patternFill patternType="solid">
        <fgColor rgb="FF0096DC"/>
      </patternFill>
    </fill>
    <fill>
      <patternFill patternType="mediumGray">
        <bgColor indexed="22"/>
      </patternFill>
    </fill>
    <fill>
      <patternFill patternType="solid">
        <fgColor rgb="FFDCE6F1"/>
      </patternFill>
    </fill>
    <fill>
      <patternFill patternType="solid">
        <fgColor rgb="FFF6F6F6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rgb="FFC4D8ED"/>
        <bgColor indexed="64"/>
      </patternFill>
    </fill>
    <fill>
      <patternFill patternType="solid">
        <fgColor rgb="FF00A1E3"/>
        <bgColor indexed="64"/>
      </patternFill>
    </fill>
    <fill>
      <patternFill patternType="solid">
        <fgColor rgb="FFF0F8FF"/>
        <bgColor indexed="64"/>
      </patternFill>
    </fill>
  </fills>
  <borders count="11">
    <border>
      <left/>
      <right/>
      <top/>
      <bottom/>
      <diagonal/>
    </border>
    <border>
      <left style="thin">
        <color rgb="FFB0B0B0"/>
      </left>
      <right style="thin">
        <color rgb="FFB0B0B0"/>
      </right>
      <top style="thin">
        <color rgb="FFB0B0B0"/>
      </top>
      <bottom style="thin">
        <color rgb="FFB0B0B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B0B0B0"/>
      </left>
      <right style="thin">
        <color rgb="FFB0B0B0"/>
      </right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n">
        <color theme="4" tint="0.39997558519241921"/>
      </bottom>
      <diagonal/>
    </border>
    <border>
      <left/>
      <right/>
      <top style="thin">
        <color theme="4" tint="0.39997558519241921"/>
      </top>
      <bottom/>
      <diagonal/>
    </border>
  </borders>
  <cellStyleXfs count="17">
    <xf numFmtId="0" fontId="0" fillId="0" borderId="0"/>
    <xf numFmtId="0" fontId="2" fillId="0" borderId="0"/>
    <xf numFmtId="0" fontId="3" fillId="0" borderId="0"/>
    <xf numFmtId="0" fontId="4" fillId="0" borderId="0"/>
    <xf numFmtId="0" fontId="3" fillId="0" borderId="0" applyNumberFormat="0" applyFont="0" applyFill="0" applyBorder="0" applyAlignment="0" applyProtection="0"/>
    <xf numFmtId="0" fontId="3" fillId="0" borderId="0"/>
    <xf numFmtId="0" fontId="6" fillId="0" borderId="0"/>
    <xf numFmtId="43" fontId="6" fillId="0" borderId="0" applyFont="0" applyFill="0" applyBorder="0" applyAlignment="0" applyProtection="0"/>
    <xf numFmtId="166" fontId="3" fillId="0" borderId="0" applyFont="0" applyFill="0" applyBorder="0" applyAlignment="0" applyProtection="0"/>
    <xf numFmtId="168" fontId="7" fillId="0" borderId="0"/>
    <xf numFmtId="0" fontId="8" fillId="0" borderId="0"/>
    <xf numFmtId="0" fontId="3" fillId="0" borderId="0"/>
    <xf numFmtId="0" fontId="2" fillId="0" borderId="0"/>
    <xf numFmtId="0" fontId="3" fillId="0" borderId="0"/>
    <xf numFmtId="0" fontId="1" fillId="0" borderId="0"/>
    <xf numFmtId="0" fontId="3" fillId="0" borderId="0"/>
    <xf numFmtId="43" fontId="1" fillId="0" borderId="0" applyFont="0" applyFill="0" applyBorder="0" applyAlignment="0" applyProtection="0"/>
  </cellStyleXfs>
  <cellXfs count="280">
    <xf numFmtId="0" fontId="0" fillId="0" borderId="0" xfId="0"/>
    <xf numFmtId="0" fontId="5" fillId="0" borderId="0" xfId="1" applyFont="1"/>
    <xf numFmtId="0" fontId="8" fillId="0" borderId="0" xfId="1" applyFont="1"/>
    <xf numFmtId="0" fontId="10" fillId="0" borderId="0" xfId="1" applyFont="1" applyAlignment="1">
      <alignment vertical="center" wrapText="1"/>
    </xf>
    <xf numFmtId="0" fontId="5" fillId="0" borderId="0" xfId="1" applyFont="1" applyAlignment="1">
      <alignment horizontal="right" vertical="center" wrapText="1"/>
    </xf>
    <xf numFmtId="0" fontId="9" fillId="0" borderId="2" xfId="1" applyFont="1" applyBorder="1" applyAlignment="1">
      <alignment horizontal="justify" vertical="center"/>
    </xf>
    <xf numFmtId="0" fontId="5" fillId="0" borderId="2" xfId="1" applyFont="1" applyBorder="1" applyAlignment="1">
      <alignment horizontal="right" vertical="center"/>
    </xf>
    <xf numFmtId="0" fontId="9" fillId="0" borderId="0" xfId="1" applyFont="1" applyAlignment="1">
      <alignment horizontal="justify" vertical="center"/>
    </xf>
    <xf numFmtId="0" fontId="5" fillId="0" borderId="0" xfId="1" applyFont="1" applyAlignment="1">
      <alignment horizontal="right" vertical="center"/>
    </xf>
    <xf numFmtId="0" fontId="11" fillId="0" borderId="0" xfId="1" applyFont="1" applyAlignment="1">
      <alignment horizontal="justify" vertical="center"/>
    </xf>
    <xf numFmtId="0" fontId="8" fillId="0" borderId="0" xfId="1" applyFont="1" applyAlignment="1">
      <alignment horizontal="right" vertical="center"/>
    </xf>
    <xf numFmtId="0" fontId="5" fillId="0" borderId="0" xfId="1" applyFont="1" applyAlignment="1">
      <alignment horizontal="justify" vertical="center"/>
    </xf>
    <xf numFmtId="0" fontId="9" fillId="0" borderId="0" xfId="1" applyFont="1" applyAlignment="1">
      <alignment horizontal="right" vertical="center"/>
    </xf>
    <xf numFmtId="0" fontId="8" fillId="0" borderId="0" xfId="1" applyFont="1" applyAlignment="1">
      <alignment horizontal="justify" vertical="center"/>
    </xf>
    <xf numFmtId="0" fontId="11" fillId="0" borderId="0" xfId="1" applyFont="1" applyAlignment="1">
      <alignment horizontal="right" vertical="center"/>
    </xf>
    <xf numFmtId="0" fontId="8" fillId="0" borderId="3" xfId="1" applyFont="1" applyBorder="1" applyAlignment="1">
      <alignment horizontal="justify" vertical="center"/>
    </xf>
    <xf numFmtId="0" fontId="8" fillId="0" borderId="3" xfId="1" applyFont="1" applyBorder="1" applyAlignment="1">
      <alignment horizontal="right" vertical="center"/>
    </xf>
    <xf numFmtId="0" fontId="12" fillId="0" borderId="0" xfId="6" applyFont="1"/>
    <xf numFmtId="3" fontId="12" fillId="0" borderId="0" xfId="6" applyNumberFormat="1" applyFont="1"/>
    <xf numFmtId="169" fontId="12" fillId="0" borderId="0" xfId="6" applyNumberFormat="1" applyFont="1"/>
    <xf numFmtId="0" fontId="13" fillId="0" borderId="0" xfId="6" applyFont="1"/>
    <xf numFmtId="4" fontId="12" fillId="0" borderId="0" xfId="6" applyNumberFormat="1" applyFont="1"/>
    <xf numFmtId="0" fontId="8" fillId="0" borderId="0" xfId="12" applyFont="1"/>
    <xf numFmtId="0" fontId="13" fillId="7" borderId="0" xfId="6" applyFont="1" applyFill="1"/>
    <xf numFmtId="0" fontId="15" fillId="0" borderId="8" xfId="12" applyFont="1" applyBorder="1" applyAlignment="1">
      <alignment horizontal="left"/>
    </xf>
    <xf numFmtId="0" fontId="13" fillId="7" borderId="9" xfId="6" applyFont="1" applyFill="1" applyBorder="1"/>
    <xf numFmtId="170" fontId="12" fillId="0" borderId="0" xfId="6" applyNumberFormat="1" applyFont="1"/>
    <xf numFmtId="0" fontId="13" fillId="7" borderId="10" xfId="6" applyFont="1" applyFill="1" applyBorder="1"/>
    <xf numFmtId="0" fontId="11" fillId="0" borderId="0" xfId="12" applyFont="1"/>
    <xf numFmtId="170" fontId="13" fillId="7" borderId="10" xfId="6" applyNumberFormat="1" applyFont="1" applyFill="1" applyBorder="1"/>
    <xf numFmtId="0" fontId="12" fillId="0" borderId="0" xfId="14" applyFont="1"/>
    <xf numFmtId="0" fontId="12" fillId="0" borderId="0" xfId="14" applyFont="1" applyAlignment="1">
      <alignment horizontal="right"/>
    </xf>
    <xf numFmtId="2" fontId="12" fillId="0" borderId="0" xfId="14" applyNumberFormat="1" applyFont="1"/>
    <xf numFmtId="4" fontId="12" fillId="0" borderId="0" xfId="14" applyNumberFormat="1" applyFont="1"/>
    <xf numFmtId="0" fontId="12" fillId="0" borderId="2" xfId="6" applyFont="1" applyBorder="1" applyAlignment="1">
      <alignment horizontal="center"/>
    </xf>
    <xf numFmtId="0" fontId="12" fillId="0" borderId="2" xfId="6" applyFont="1" applyBorder="1"/>
    <xf numFmtId="0" fontId="12" fillId="0" borderId="6" xfId="6" applyFont="1" applyBorder="1" applyAlignment="1">
      <alignment horizontal="center"/>
    </xf>
    <xf numFmtId="165" fontId="12" fillId="0" borderId="0" xfId="6" applyNumberFormat="1" applyFont="1"/>
    <xf numFmtId="3" fontId="13" fillId="0" borderId="0" xfId="6" applyNumberFormat="1" applyFont="1" applyAlignment="1">
      <alignment horizontal="center"/>
    </xf>
    <xf numFmtId="0" fontId="12" fillId="0" borderId="3" xfId="6" applyFont="1" applyBorder="1"/>
    <xf numFmtId="165" fontId="12" fillId="0" borderId="3" xfId="6" applyNumberFormat="1" applyFont="1" applyBorder="1"/>
    <xf numFmtId="165" fontId="13" fillId="0" borderId="3" xfId="6" applyNumberFormat="1" applyFont="1" applyBorder="1" applyAlignment="1">
      <alignment horizontal="right"/>
    </xf>
    <xf numFmtId="165" fontId="13" fillId="0" borderId="3" xfId="6" applyNumberFormat="1" applyFont="1" applyBorder="1" applyAlignment="1">
      <alignment horizontal="right" vertical="center"/>
    </xf>
    <xf numFmtId="0" fontId="8" fillId="4" borderId="0" xfId="1" applyFont="1" applyFill="1"/>
    <xf numFmtId="2" fontId="8" fillId="0" borderId="0" xfId="1" applyNumberFormat="1" applyFont="1"/>
    <xf numFmtId="0" fontId="8" fillId="0" borderId="2" xfId="1" applyFont="1" applyBorder="1" applyAlignment="1">
      <alignment horizontal="center" wrapText="1"/>
    </xf>
    <xf numFmtId="2" fontId="8" fillId="0" borderId="2" xfId="1" applyNumberFormat="1" applyFont="1" applyBorder="1" applyAlignment="1">
      <alignment horizontal="center" wrapText="1"/>
    </xf>
    <xf numFmtId="167" fontId="8" fillId="0" borderId="0" xfId="1" applyNumberFormat="1" applyFont="1"/>
    <xf numFmtId="2" fontId="8" fillId="0" borderId="0" xfId="1" applyNumberFormat="1" applyFont="1" applyAlignment="1">
      <alignment horizontal="right"/>
    </xf>
    <xf numFmtId="0" fontId="11" fillId="0" borderId="3" xfId="1" applyFont="1" applyBorder="1"/>
    <xf numFmtId="167" fontId="11" fillId="0" borderId="3" xfId="1" applyNumberFormat="1" applyFont="1" applyBorder="1"/>
    <xf numFmtId="0" fontId="8" fillId="0" borderId="0" xfId="1" applyFont="1" applyAlignment="1">
      <alignment horizontal="center" wrapText="1"/>
    </xf>
    <xf numFmtId="2" fontId="8" fillId="0" borderId="0" xfId="1" applyNumberFormat="1" applyFont="1" applyAlignment="1">
      <alignment horizontal="center" wrapText="1"/>
    </xf>
    <xf numFmtId="167" fontId="18" fillId="0" borderId="0" xfId="1" applyNumberFormat="1" applyFont="1"/>
    <xf numFmtId="167" fontId="19" fillId="0" borderId="3" xfId="1" applyNumberFormat="1" applyFont="1" applyBorder="1"/>
    <xf numFmtId="0" fontId="8" fillId="0" borderId="3" xfId="1" applyFont="1" applyBorder="1"/>
    <xf numFmtId="172" fontId="8" fillId="0" borderId="0" xfId="1" applyNumberFormat="1" applyFont="1"/>
    <xf numFmtId="0" fontId="15" fillId="0" borderId="0" xfId="1" applyFont="1" applyAlignment="1">
      <alignment horizontal="left" vertical="center"/>
    </xf>
    <xf numFmtId="0" fontId="15" fillId="0" borderId="0" xfId="1" applyFont="1"/>
    <xf numFmtId="0" fontId="15" fillId="0" borderId="0" xfId="1" applyFont="1" applyAlignment="1">
      <alignment horizontal="right" vertical="center"/>
    </xf>
    <xf numFmtId="0" fontId="12" fillId="0" borderId="0" xfId="6" applyFont="1" applyAlignment="1">
      <alignment horizontal="center"/>
    </xf>
    <xf numFmtId="0" fontId="15" fillId="0" borderId="0" xfId="6" applyFont="1" applyAlignment="1">
      <alignment horizontal="left" vertical="center"/>
    </xf>
    <xf numFmtId="0" fontId="15" fillId="0" borderId="3" xfId="6" applyFont="1" applyBorder="1" applyAlignment="1">
      <alignment horizontal="left" vertical="center"/>
    </xf>
    <xf numFmtId="0" fontId="20" fillId="0" borderId="0" xfId="6" applyFont="1"/>
    <xf numFmtId="0" fontId="15" fillId="0" borderId="0" xfId="6" applyFont="1" applyAlignment="1">
      <alignment horizontal="right" vertical="center"/>
    </xf>
    <xf numFmtId="0" fontId="15" fillId="0" borderId="2" xfId="6" applyFont="1" applyBorder="1" applyAlignment="1">
      <alignment horizontal="center" vertical="center"/>
    </xf>
    <xf numFmtId="0" fontId="15" fillId="0" borderId="0" xfId="6" applyFont="1" applyAlignment="1">
      <alignment horizontal="left"/>
    </xf>
    <xf numFmtId="165" fontId="15" fillId="0" borderId="0" xfId="6" applyNumberFormat="1" applyFont="1" applyAlignment="1">
      <alignment horizontal="right"/>
    </xf>
    <xf numFmtId="0" fontId="15" fillId="0" borderId="0" xfId="6" applyFont="1"/>
    <xf numFmtId="0" fontId="14" fillId="0" borderId="0" xfId="6" applyFont="1" applyAlignment="1">
      <alignment horizontal="left"/>
    </xf>
    <xf numFmtId="165" fontId="14" fillId="0" borderId="0" xfId="6" applyNumberFormat="1" applyFont="1" applyAlignment="1">
      <alignment horizontal="right"/>
    </xf>
    <xf numFmtId="0" fontId="15" fillId="0" borderId="3" xfId="6" applyFont="1" applyBorder="1"/>
    <xf numFmtId="0" fontId="8" fillId="0" borderId="0" xfId="6" applyFont="1"/>
    <xf numFmtId="0" fontId="5" fillId="0" borderId="0" xfId="6" applyFont="1" applyAlignment="1">
      <alignment vertical="center"/>
    </xf>
    <xf numFmtId="4" fontId="5" fillId="0" borderId="0" xfId="6" applyNumberFormat="1" applyFont="1" applyAlignment="1">
      <alignment vertical="center"/>
    </xf>
    <xf numFmtId="171" fontId="12" fillId="0" borderId="0" xfId="7" applyNumberFormat="1" applyFont="1" applyFill="1" applyBorder="1"/>
    <xf numFmtId="0" fontId="15" fillId="0" borderId="0" xfId="5" applyFont="1"/>
    <xf numFmtId="0" fontId="15" fillId="0" borderId="0" xfId="5" applyFont="1" applyAlignment="1">
      <alignment horizontal="left" vertical="center"/>
    </xf>
    <xf numFmtId="167" fontId="15" fillId="0" borderId="0" xfId="5" applyNumberFormat="1" applyFont="1" applyAlignment="1">
      <alignment horizontal="centerContinuous" vertical="center"/>
    </xf>
    <xf numFmtId="0" fontId="15" fillId="0" borderId="0" xfId="5" applyFont="1" applyAlignment="1">
      <alignment horizontal="centerContinuous" vertical="center"/>
    </xf>
    <xf numFmtId="0" fontId="15" fillId="0" borderId="0" xfId="5" applyFont="1" applyAlignment="1">
      <alignment vertical="center"/>
    </xf>
    <xf numFmtId="0" fontId="15" fillId="0" borderId="3" xfId="5" applyFont="1" applyBorder="1" applyAlignment="1">
      <alignment horizontal="left" vertical="center"/>
    </xf>
    <xf numFmtId="167" fontId="15" fillId="0" borderId="3" xfId="5" applyNumberFormat="1" applyFont="1" applyBorder="1" applyAlignment="1">
      <alignment vertical="center"/>
    </xf>
    <xf numFmtId="0" fontId="15" fillId="0" borderId="3" xfId="5" applyFont="1" applyBorder="1" applyAlignment="1">
      <alignment vertical="center"/>
    </xf>
    <xf numFmtId="167" fontId="15" fillId="0" borderId="0" xfId="5" applyNumberFormat="1" applyFont="1"/>
    <xf numFmtId="0" fontId="15" fillId="0" borderId="0" xfId="5" applyFont="1" applyAlignment="1">
      <alignment horizontal="centerContinuous"/>
    </xf>
    <xf numFmtId="167" fontId="15" fillId="0" borderId="3" xfId="5" applyNumberFormat="1" applyFont="1" applyBorder="1" applyAlignment="1">
      <alignment horizontal="centerContinuous"/>
    </xf>
    <xf numFmtId="0" fontId="15" fillId="0" borderId="3" xfId="5" applyFont="1" applyBorder="1" applyAlignment="1">
      <alignment horizontal="centerContinuous"/>
    </xf>
    <xf numFmtId="0" fontId="15" fillId="0" borderId="3" xfId="5" applyFont="1" applyBorder="1"/>
    <xf numFmtId="167" fontId="15" fillId="0" borderId="3" xfId="5" applyNumberFormat="1" applyFont="1" applyBorder="1" applyAlignment="1">
      <alignment horizontal="center"/>
    </xf>
    <xf numFmtId="0" fontId="15" fillId="0" borderId="3" xfId="5" applyFont="1" applyBorder="1" applyAlignment="1">
      <alignment horizontal="center" wrapText="1"/>
    </xf>
    <xf numFmtId="0" fontId="15" fillId="0" borderId="0" xfId="5" applyFont="1" applyAlignment="1">
      <alignment horizontal="center" wrapText="1"/>
    </xf>
    <xf numFmtId="0" fontId="15" fillId="0" borderId="0" xfId="5" applyFont="1" applyAlignment="1">
      <alignment wrapText="1"/>
    </xf>
    <xf numFmtId="167" fontId="5" fillId="0" borderId="0" xfId="6" applyNumberFormat="1" applyFont="1"/>
    <xf numFmtId="165" fontId="22" fillId="0" borderId="0" xfId="6" applyNumberFormat="1" applyFont="1"/>
    <xf numFmtId="167" fontId="21" fillId="0" borderId="0" xfId="5" applyNumberFormat="1" applyFont="1"/>
    <xf numFmtId="0" fontId="14" fillId="0" borderId="0" xfId="5" applyFont="1" applyAlignment="1">
      <alignment wrapText="1"/>
    </xf>
    <xf numFmtId="167" fontId="9" fillId="0" borderId="0" xfId="6" applyNumberFormat="1" applyFont="1"/>
    <xf numFmtId="167" fontId="14" fillId="0" borderId="0" xfId="5" applyNumberFormat="1" applyFont="1"/>
    <xf numFmtId="165" fontId="10" fillId="0" borderId="0" xfId="6" applyNumberFormat="1" applyFont="1"/>
    <xf numFmtId="167" fontId="23" fillId="0" borderId="0" xfId="5" applyNumberFormat="1" applyFont="1"/>
    <xf numFmtId="0" fontId="21" fillId="0" borderId="0" xfId="5" applyFont="1"/>
    <xf numFmtId="0" fontId="5" fillId="0" borderId="0" xfId="5" applyFont="1"/>
    <xf numFmtId="0" fontId="22" fillId="0" borderId="0" xfId="6" applyFont="1"/>
    <xf numFmtId="1" fontId="10" fillId="0" borderId="0" xfId="6" applyNumberFormat="1" applyFont="1"/>
    <xf numFmtId="4" fontId="9" fillId="0" borderId="3" xfId="5" applyNumberFormat="1" applyFont="1" applyBorder="1" applyAlignment="1">
      <alignment vertical="center"/>
    </xf>
    <xf numFmtId="165" fontId="15" fillId="0" borderId="3" xfId="5" applyNumberFormat="1" applyFont="1" applyBorder="1" applyAlignment="1">
      <alignment vertical="center"/>
    </xf>
    <xf numFmtId="0" fontId="14" fillId="0" borderId="3" xfId="5" applyFont="1" applyBorder="1" applyAlignment="1">
      <alignment horizontal="right" vertical="center" wrapText="1"/>
    </xf>
    <xf numFmtId="167" fontId="15" fillId="0" borderId="0" xfId="5" applyNumberFormat="1" applyFont="1" applyAlignment="1">
      <alignment vertical="center"/>
    </xf>
    <xf numFmtId="0" fontId="5" fillId="0" borderId="0" xfId="6" applyFont="1"/>
    <xf numFmtId="167" fontId="5" fillId="0" borderId="0" xfId="12" applyNumberFormat="1" applyFont="1" applyAlignment="1">
      <alignment vertical="center"/>
    </xf>
    <xf numFmtId="0" fontId="14" fillId="0" borderId="0" xfId="5" applyFont="1" applyAlignment="1">
      <alignment horizontal="center"/>
    </xf>
    <xf numFmtId="0" fontId="15" fillId="0" borderId="6" xfId="5" applyFont="1" applyBorder="1"/>
    <xf numFmtId="0" fontId="15" fillId="0" borderId="6" xfId="5" applyFont="1" applyBorder="1" applyAlignment="1">
      <alignment horizontal="right"/>
    </xf>
    <xf numFmtId="0" fontId="15" fillId="0" borderId="2" xfId="5" applyFont="1" applyBorder="1" applyAlignment="1">
      <alignment horizontal="center"/>
    </xf>
    <xf numFmtId="0" fontId="15" fillId="0" borderId="3" xfId="5" applyFont="1" applyBorder="1" applyAlignment="1">
      <alignment horizontal="right"/>
    </xf>
    <xf numFmtId="0" fontId="15" fillId="0" borderId="3" xfId="5" applyFont="1" applyBorder="1" applyAlignment="1">
      <alignment horizontal="center"/>
    </xf>
    <xf numFmtId="0" fontId="15" fillId="0" borderId="0" xfId="5" applyFont="1" applyAlignment="1">
      <alignment horizontal="right"/>
    </xf>
    <xf numFmtId="0" fontId="15" fillId="0" borderId="0" xfId="5" quotePrefix="1" applyFont="1" applyAlignment="1">
      <alignment horizontal="right"/>
    </xf>
    <xf numFmtId="3" fontId="15" fillId="0" borderId="0" xfId="5" applyNumberFormat="1" applyFont="1"/>
    <xf numFmtId="167" fontId="21" fillId="0" borderId="0" xfId="5" quotePrefix="1" applyNumberFormat="1" applyFont="1" applyAlignment="1">
      <alignment horizontal="right"/>
    </xf>
    <xf numFmtId="0" fontId="15" fillId="0" borderId="0" xfId="5" applyFont="1" applyAlignment="1">
      <alignment horizontal="center"/>
    </xf>
    <xf numFmtId="0" fontId="24" fillId="0" borderId="0" xfId="5" applyFont="1"/>
    <xf numFmtId="0" fontId="15" fillId="0" borderId="0" xfId="14" applyFont="1"/>
    <xf numFmtId="0" fontId="16" fillId="9" borderId="5" xfId="13" applyFont="1" applyFill="1" applyBorder="1" applyAlignment="1">
      <alignment horizontal="center" vertical="top" wrapText="1"/>
    </xf>
    <xf numFmtId="0" fontId="15" fillId="8" borderId="5" xfId="14" applyFont="1" applyFill="1" applyBorder="1" applyAlignment="1">
      <alignment vertical="top" wrapText="1"/>
    </xf>
    <xf numFmtId="0" fontId="15" fillId="0" borderId="5" xfId="13" applyFont="1" applyBorder="1" applyAlignment="1">
      <alignment horizontal="right"/>
    </xf>
    <xf numFmtId="0" fontId="15" fillId="10" borderId="5" xfId="13" applyFont="1" applyFill="1" applyBorder="1" applyAlignment="1">
      <alignment horizontal="right"/>
    </xf>
    <xf numFmtId="4" fontId="14" fillId="0" borderId="7" xfId="14" applyNumberFormat="1" applyFont="1" applyBorder="1" applyAlignment="1">
      <alignment wrapText="1"/>
    </xf>
    <xf numFmtId="4" fontId="14" fillId="0" borderId="7" xfId="14" applyNumberFormat="1" applyFont="1" applyBorder="1" applyAlignment="1">
      <alignment horizontal="right" vertical="center" wrapText="1"/>
    </xf>
    <xf numFmtId="0" fontId="5" fillId="0" borderId="0" xfId="14" applyFont="1"/>
    <xf numFmtId="0" fontId="13" fillId="0" borderId="0" xfId="14" applyFont="1"/>
    <xf numFmtId="4" fontId="15" fillId="0" borderId="7" xfId="14" applyNumberFormat="1" applyFont="1" applyBorder="1" applyAlignment="1">
      <alignment wrapText="1"/>
    </xf>
    <xf numFmtId="4" fontId="15" fillId="0" borderId="7" xfId="14" applyNumberFormat="1" applyFont="1" applyBorder="1" applyAlignment="1">
      <alignment horizontal="right" vertical="center" wrapText="1"/>
    </xf>
    <xf numFmtId="0" fontId="14" fillId="0" borderId="0" xfId="5" applyFont="1"/>
    <xf numFmtId="165" fontId="15" fillId="0" borderId="0" xfId="5" applyNumberFormat="1" applyFont="1"/>
    <xf numFmtId="0" fontId="15" fillId="0" borderId="0" xfId="5" applyFont="1" applyAlignment="1">
      <alignment horizontal="left"/>
    </xf>
    <xf numFmtId="0" fontId="14" fillId="0" borderId="0" xfId="5" applyFont="1" applyAlignment="1">
      <alignment horizontal="left"/>
    </xf>
    <xf numFmtId="1" fontId="15" fillId="0" borderId="0" xfId="5" applyNumberFormat="1" applyFont="1"/>
    <xf numFmtId="0" fontId="15" fillId="0" borderId="2" xfId="5" applyFont="1" applyBorder="1" applyAlignment="1">
      <alignment horizontal="center" vertical="center" wrapText="1"/>
    </xf>
    <xf numFmtId="0" fontId="14" fillId="0" borderId="3" xfId="5" applyFont="1" applyBorder="1" applyAlignment="1">
      <alignment horizontal="left" wrapText="1"/>
    </xf>
    <xf numFmtId="0" fontId="15" fillId="0" borderId="2" xfId="5" applyFont="1" applyBorder="1"/>
    <xf numFmtId="167" fontId="15" fillId="0" borderId="0" xfId="5" applyNumberFormat="1" applyFont="1" applyAlignment="1">
      <alignment horizontal="right"/>
    </xf>
    <xf numFmtId="167" fontId="21" fillId="0" borderId="0" xfId="5" applyNumberFormat="1" applyFont="1" applyAlignment="1">
      <alignment horizontal="right"/>
    </xf>
    <xf numFmtId="165" fontId="21" fillId="0" borderId="0" xfId="5" applyNumberFormat="1" applyFont="1"/>
    <xf numFmtId="165" fontId="15" fillId="0" borderId="0" xfId="5" applyNumberFormat="1" applyFont="1" applyAlignment="1">
      <alignment horizontal="right"/>
    </xf>
    <xf numFmtId="165" fontId="15" fillId="0" borderId="3" xfId="5" applyNumberFormat="1" applyFont="1" applyBorder="1"/>
    <xf numFmtId="167" fontId="21" fillId="0" borderId="3" xfId="5" applyNumberFormat="1" applyFont="1" applyBorder="1" applyAlignment="1">
      <alignment horizontal="right"/>
    </xf>
    <xf numFmtId="49" fontId="15" fillId="0" borderId="0" xfId="6" applyNumberFormat="1" applyFont="1" applyAlignment="1">
      <alignment horizontal="left" vertical="center"/>
    </xf>
    <xf numFmtId="0" fontId="15" fillId="0" borderId="0" xfId="10" applyFont="1"/>
    <xf numFmtId="0" fontId="14" fillId="0" borderId="3" xfId="5" applyFont="1" applyBorder="1" applyAlignment="1">
      <alignment horizontal="center" vertical="center" wrapText="1"/>
    </xf>
    <xf numFmtId="0" fontId="14" fillId="0" borderId="0" xfId="5" applyFont="1" applyAlignment="1">
      <alignment vertical="center" wrapText="1"/>
    </xf>
    <xf numFmtId="0" fontId="15" fillId="0" borderId="0" xfId="5" applyFont="1" applyAlignment="1">
      <alignment vertical="center" wrapText="1"/>
    </xf>
    <xf numFmtId="0" fontId="15" fillId="0" borderId="0" xfId="5" quotePrefix="1" applyFont="1" applyAlignment="1">
      <alignment horizontal="left" vertical="center"/>
    </xf>
    <xf numFmtId="168" fontId="15" fillId="0" borderId="0" xfId="5" applyNumberFormat="1" applyFont="1" applyAlignment="1">
      <alignment vertical="center"/>
    </xf>
    <xf numFmtId="168" fontId="15" fillId="0" borderId="0" xfId="5" applyNumberFormat="1" applyFont="1"/>
    <xf numFmtId="168" fontId="15" fillId="0" borderId="3" xfId="9" applyFont="1" applyBorder="1"/>
    <xf numFmtId="168" fontId="15" fillId="0" borderId="0" xfId="9" applyFont="1"/>
    <xf numFmtId="0" fontId="24" fillId="0" borderId="0" xfId="9" applyNumberFormat="1" applyFont="1" applyAlignment="1">
      <alignment wrapText="1"/>
    </xf>
    <xf numFmtId="168" fontId="14" fillId="0" borderId="0" xfId="5" applyNumberFormat="1" applyFont="1"/>
    <xf numFmtId="165" fontId="23" fillId="0" borderId="0" xfId="5" applyNumberFormat="1" applyFont="1"/>
    <xf numFmtId="165" fontId="23" fillId="0" borderId="0" xfId="9" applyNumberFormat="1" applyFont="1"/>
    <xf numFmtId="165" fontId="21" fillId="0" borderId="0" xfId="9" applyNumberFormat="1" applyFont="1"/>
    <xf numFmtId="0" fontId="14" fillId="0" borderId="0" xfId="5" quotePrefix="1" applyFont="1" applyAlignment="1">
      <alignment horizontal="left"/>
    </xf>
    <xf numFmtId="168" fontId="14" fillId="0" borderId="0" xfId="9" applyFont="1"/>
    <xf numFmtId="0" fontId="14" fillId="0" borderId="0" xfId="5" quotePrefix="1" applyFont="1" applyAlignment="1">
      <alignment horizontal="left" wrapText="1"/>
    </xf>
    <xf numFmtId="0" fontId="24" fillId="0" borderId="0" xfId="9" applyNumberFormat="1" applyFont="1"/>
    <xf numFmtId="0" fontId="20" fillId="0" borderId="0" xfId="5" applyFont="1"/>
    <xf numFmtId="166" fontId="15" fillId="0" borderId="0" xfId="8" applyFont="1" applyFill="1" applyBorder="1" applyAlignment="1">
      <alignment horizontal="left" wrapText="1"/>
    </xf>
    <xf numFmtId="0" fontId="21" fillId="0" borderId="0" xfId="5" applyFont="1" applyAlignment="1">
      <alignment horizontal="right"/>
    </xf>
    <xf numFmtId="43" fontId="15" fillId="0" borderId="0" xfId="7" applyFont="1" applyFill="1"/>
    <xf numFmtId="0" fontId="14" fillId="0" borderId="0" xfId="1" applyFont="1" applyAlignment="1">
      <alignment horizontal="left" vertical="center"/>
    </xf>
    <xf numFmtId="0" fontId="25" fillId="2" borderId="1" xfId="1" applyFont="1" applyFill="1" applyBorder="1" applyAlignment="1">
      <alignment horizontal="right" vertical="center"/>
    </xf>
    <xf numFmtId="0" fontId="14" fillId="3" borderId="1" xfId="1" applyFont="1" applyFill="1" applyBorder="1" applyAlignment="1">
      <alignment horizontal="left" vertical="center"/>
    </xf>
    <xf numFmtId="0" fontId="14" fillId="5" borderId="1" xfId="1" applyFont="1" applyFill="1" applyBorder="1" applyAlignment="1">
      <alignment horizontal="left" vertical="center"/>
    </xf>
    <xf numFmtId="164" fontId="15" fillId="0" borderId="0" xfId="1" applyNumberFormat="1" applyFont="1" applyAlignment="1">
      <alignment horizontal="right" vertical="center" shrinkToFit="1"/>
    </xf>
    <xf numFmtId="3" fontId="15" fillId="0" borderId="0" xfId="1" applyNumberFormat="1" applyFont="1" applyAlignment="1">
      <alignment horizontal="right" vertical="center" shrinkToFit="1"/>
    </xf>
    <xf numFmtId="164" fontId="15" fillId="6" borderId="0" xfId="1" applyNumberFormat="1" applyFont="1" applyFill="1" applyAlignment="1">
      <alignment horizontal="right" vertical="center" shrinkToFit="1"/>
    </xf>
    <xf numFmtId="3" fontId="15" fillId="6" borderId="0" xfId="1" applyNumberFormat="1" applyFont="1" applyFill="1" applyAlignment="1">
      <alignment horizontal="right" vertical="center" shrinkToFit="1"/>
    </xf>
    <xf numFmtId="4" fontId="15" fillId="6" borderId="0" xfId="1" applyNumberFormat="1" applyFont="1" applyFill="1" applyAlignment="1">
      <alignment horizontal="right" vertical="center" shrinkToFit="1"/>
    </xf>
    <xf numFmtId="4" fontId="15" fillId="0" borderId="0" xfId="1" applyNumberFormat="1" applyFont="1" applyAlignment="1">
      <alignment horizontal="right" vertical="center" shrinkToFit="1"/>
    </xf>
    <xf numFmtId="0" fontId="14" fillId="5" borderId="4" xfId="1" applyFont="1" applyFill="1" applyBorder="1" applyAlignment="1">
      <alignment horizontal="left" vertical="center"/>
    </xf>
    <xf numFmtId="0" fontId="15" fillId="0" borderId="3" xfId="4" applyNumberFormat="1" applyFont="1" applyFill="1" applyBorder="1" applyAlignment="1">
      <alignment horizontal="center" shrinkToFit="1"/>
    </xf>
    <xf numFmtId="0" fontId="15" fillId="0" borderId="3" xfId="4" applyNumberFormat="1" applyFont="1" applyFill="1" applyBorder="1" applyAlignment="1">
      <alignment horizontal="center"/>
    </xf>
    <xf numFmtId="0" fontId="15" fillId="0" borderId="0" xfId="3" applyFont="1"/>
    <xf numFmtId="164" fontId="15" fillId="0" borderId="0" xfId="3" applyNumberFormat="1" applyFont="1"/>
    <xf numFmtId="165" fontId="15" fillId="0" borderId="0" xfId="3" applyNumberFormat="1" applyFont="1"/>
    <xf numFmtId="164" fontId="14" fillId="0" borderId="0" xfId="3" applyNumberFormat="1" applyFont="1"/>
    <xf numFmtId="165" fontId="14" fillId="0" borderId="0" xfId="3" applyNumberFormat="1" applyFont="1"/>
    <xf numFmtId="0" fontId="15" fillId="0" borderId="0" xfId="4" applyNumberFormat="1" applyFont="1" applyFill="1" applyBorder="1" applyAlignment="1">
      <alignment horizontal="center" shrinkToFit="1"/>
    </xf>
    <xf numFmtId="4" fontId="14" fillId="0" borderId="0" xfId="3" applyNumberFormat="1" applyFont="1"/>
    <xf numFmtId="0" fontId="14" fillId="0" borderId="0" xfId="4" applyNumberFormat="1" applyFont="1" applyFill="1" applyBorder="1" applyAlignment="1">
      <alignment horizontal="left"/>
    </xf>
    <xf numFmtId="0" fontId="15" fillId="0" borderId="3" xfId="3" applyFont="1" applyBorder="1"/>
    <xf numFmtId="0" fontId="15" fillId="0" borderId="0" xfId="5" applyFont="1" applyAlignment="1">
      <alignment horizontal="center" vertical="center" wrapText="1"/>
    </xf>
    <xf numFmtId="0" fontId="14" fillId="0" borderId="0" xfId="5" applyFont="1" applyAlignment="1">
      <alignment vertical="top" wrapText="1"/>
    </xf>
    <xf numFmtId="2" fontId="13" fillId="0" borderId="0" xfId="6" applyNumberFormat="1" applyFont="1" applyAlignment="1">
      <alignment horizontal="right" vertical="center"/>
    </xf>
    <xf numFmtId="165" fontId="13" fillId="0" borderId="0" xfId="6" applyNumberFormat="1" applyFont="1" applyAlignment="1">
      <alignment horizontal="right" vertical="center"/>
    </xf>
    <xf numFmtId="165" fontId="13" fillId="0" borderId="0" xfId="6" applyNumberFormat="1" applyFont="1"/>
    <xf numFmtId="0" fontId="15" fillId="0" borderId="0" xfId="5" applyFont="1" applyAlignment="1">
      <alignment vertical="top" wrapText="1"/>
    </xf>
    <xf numFmtId="2" fontId="12" fillId="0" borderId="0" xfId="6" applyNumberFormat="1" applyFont="1" applyAlignment="1">
      <alignment horizontal="right" vertical="center"/>
    </xf>
    <xf numFmtId="165" fontId="12" fillId="0" borderId="0" xfId="6" applyNumberFormat="1" applyFont="1" applyAlignment="1">
      <alignment horizontal="right" vertical="center"/>
    </xf>
    <xf numFmtId="165" fontId="15" fillId="0" borderId="0" xfId="6" applyNumberFormat="1" applyFont="1" applyAlignment="1">
      <alignment horizontal="right" vertical="center"/>
    </xf>
    <xf numFmtId="0" fontId="15" fillId="0" borderId="2" xfId="5" applyFont="1" applyBorder="1" applyAlignment="1">
      <alignment horizontal="center" wrapText="1"/>
    </xf>
    <xf numFmtId="0" fontId="14" fillId="0" borderId="3" xfId="5" applyFont="1" applyBorder="1" applyAlignment="1">
      <alignment vertical="top" wrapText="1"/>
    </xf>
    <xf numFmtId="165" fontId="27" fillId="0" borderId="0" xfId="6" applyNumberFormat="1" applyFont="1"/>
    <xf numFmtId="167" fontId="27" fillId="0" borderId="0" xfId="6" applyNumberFormat="1" applyFont="1"/>
    <xf numFmtId="167" fontId="27" fillId="0" borderId="3" xfId="6" applyNumberFormat="1" applyFont="1" applyBorder="1"/>
    <xf numFmtId="0" fontId="12" fillId="0" borderId="3" xfId="6" applyFont="1" applyBorder="1" applyAlignment="1">
      <alignment horizontal="center"/>
    </xf>
    <xf numFmtId="0" fontId="13" fillId="0" borderId="0" xfId="14" applyFont="1" applyAlignment="1">
      <alignment vertical="center"/>
    </xf>
    <xf numFmtId="0" fontId="14" fillId="0" borderId="5" xfId="5" applyFont="1" applyBorder="1" applyAlignment="1">
      <alignment wrapText="1"/>
    </xf>
    <xf numFmtId="0" fontId="14" fillId="0" borderId="5" xfId="5" applyFont="1" applyBorder="1" applyAlignment="1">
      <alignment vertical="top" wrapText="1"/>
    </xf>
    <xf numFmtId="0" fontId="12" fillId="0" borderId="0" xfId="14" applyFont="1" applyAlignment="1">
      <alignment vertical="center"/>
    </xf>
    <xf numFmtId="0" fontId="15" fillId="0" borderId="5" xfId="5" applyFont="1" applyBorder="1" applyAlignment="1">
      <alignment wrapText="1"/>
    </xf>
    <xf numFmtId="0" fontId="15" fillId="0" borderId="5" xfId="5" applyFont="1" applyBorder="1" applyAlignment="1">
      <alignment vertical="top" wrapText="1"/>
    </xf>
    <xf numFmtId="165" fontId="12" fillId="0" borderId="0" xfId="14" applyNumberFormat="1" applyFont="1"/>
    <xf numFmtId="0" fontId="12" fillId="0" borderId="0" xfId="0" applyFont="1"/>
    <xf numFmtId="0" fontId="5" fillId="0" borderId="0" xfId="0" applyFont="1" applyAlignment="1">
      <alignment vertical="center" wrapText="1"/>
    </xf>
    <xf numFmtId="3" fontId="5" fillId="0" borderId="0" xfId="0" applyNumberFormat="1" applyFont="1" applyAlignment="1">
      <alignment vertical="center" wrapText="1"/>
    </xf>
    <xf numFmtId="10" fontId="5" fillId="0" borderId="0" xfId="0" applyNumberFormat="1" applyFont="1" applyAlignment="1">
      <alignment vertical="center" wrapText="1"/>
    </xf>
    <xf numFmtId="0" fontId="5" fillId="0" borderId="0" xfId="0" applyFont="1" applyAlignment="1">
      <alignment vertical="center"/>
    </xf>
    <xf numFmtId="0" fontId="9" fillId="0" borderId="3" xfId="0" applyFont="1" applyBorder="1" applyAlignment="1">
      <alignment vertical="center" wrapText="1"/>
    </xf>
    <xf numFmtId="3" fontId="9" fillId="0" borderId="3" xfId="0" applyNumberFormat="1" applyFont="1" applyBorder="1" applyAlignment="1">
      <alignment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12" fillId="0" borderId="3" xfId="0" applyFont="1" applyBorder="1"/>
    <xf numFmtId="0" fontId="12" fillId="0" borderId="0" xfId="0" applyFont="1" applyAlignment="1">
      <alignment horizontal="center"/>
    </xf>
    <xf numFmtId="0" fontId="5" fillId="0" borderId="0" xfId="0" applyFont="1" applyAlignment="1">
      <alignment horizontal="center" wrapText="1"/>
    </xf>
    <xf numFmtId="0" fontId="5" fillId="0" borderId="0" xfId="0" applyFont="1" applyAlignment="1">
      <alignment horizontal="right" vertical="center" wrapText="1"/>
    </xf>
    <xf numFmtId="0" fontId="22" fillId="0" borderId="0" xfId="0" applyFont="1" applyAlignment="1">
      <alignment vertical="center" wrapText="1"/>
    </xf>
    <xf numFmtId="0" fontId="22" fillId="0" borderId="0" xfId="0" applyFont="1" applyAlignment="1">
      <alignment horizontal="right" vertical="center" wrapText="1"/>
    </xf>
    <xf numFmtId="0" fontId="10" fillId="0" borderId="3" xfId="0" applyFont="1" applyBorder="1" applyAlignment="1">
      <alignment vertical="center" wrapText="1"/>
    </xf>
    <xf numFmtId="165" fontId="22" fillId="0" borderId="0" xfId="0" applyNumberFormat="1" applyFont="1" applyAlignment="1">
      <alignment vertical="center" wrapText="1"/>
    </xf>
    <xf numFmtId="2" fontId="22" fillId="0" borderId="0" xfId="0" applyNumberFormat="1" applyFont="1" applyAlignment="1">
      <alignment vertical="center" wrapText="1"/>
    </xf>
    <xf numFmtId="165" fontId="12" fillId="0" borderId="0" xfId="0" applyNumberFormat="1" applyFont="1"/>
    <xf numFmtId="3" fontId="5" fillId="0" borderId="0" xfId="0" applyNumberFormat="1" applyFont="1" applyAlignment="1">
      <alignment wrapText="1"/>
    </xf>
    <xf numFmtId="10" fontId="5" fillId="0" borderId="0" xfId="0" applyNumberFormat="1" applyFont="1" applyAlignment="1">
      <alignment wrapText="1"/>
    </xf>
    <xf numFmtId="0" fontId="5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5" fillId="0" borderId="0" xfId="15" applyFont="1"/>
    <xf numFmtId="0" fontId="16" fillId="0" borderId="0" xfId="15" applyFont="1" applyAlignment="1">
      <alignment horizontal="right" vertical="center" wrapText="1"/>
    </xf>
    <xf numFmtId="0" fontId="15" fillId="0" borderId="0" xfId="15" applyFont="1" applyAlignment="1">
      <alignment horizontal="center" vertical="top" wrapText="1"/>
    </xf>
    <xf numFmtId="0" fontId="15" fillId="0" borderId="0" xfId="15" applyFont="1" applyAlignment="1">
      <alignment vertical="top" wrapText="1"/>
    </xf>
    <xf numFmtId="169" fontId="15" fillId="0" borderId="0" xfId="16" applyNumberFormat="1" applyFont="1" applyFill="1" applyBorder="1" applyAlignment="1">
      <alignment horizontal="right"/>
    </xf>
    <xf numFmtId="165" fontId="15" fillId="0" borderId="0" xfId="15" applyNumberFormat="1" applyFont="1"/>
    <xf numFmtId="0" fontId="15" fillId="0" borderId="0" xfId="14" applyFont="1" applyAlignment="1">
      <alignment vertical="top" wrapText="1"/>
    </xf>
    <xf numFmtId="0" fontId="14" fillId="0" borderId="0" xfId="15" applyFont="1"/>
    <xf numFmtId="0" fontId="16" fillId="0" borderId="2" xfId="15" applyFont="1" applyBorder="1" applyAlignment="1">
      <alignment horizontal="right" vertical="center" wrapText="1"/>
    </xf>
    <xf numFmtId="0" fontId="15" fillId="0" borderId="2" xfId="15" applyFont="1" applyBorder="1" applyAlignment="1">
      <alignment horizontal="center" vertical="top" wrapText="1"/>
    </xf>
    <xf numFmtId="169" fontId="14" fillId="0" borderId="3" xfId="16" applyNumberFormat="1" applyFont="1" applyFill="1" applyBorder="1" applyAlignment="1">
      <alignment horizontal="right"/>
    </xf>
    <xf numFmtId="0" fontId="14" fillId="0" borderId="3" xfId="15" applyFont="1" applyBorder="1" applyAlignment="1">
      <alignment vertical="top" wrapText="1"/>
    </xf>
    <xf numFmtId="0" fontId="13" fillId="0" borderId="10" xfId="6" applyFont="1" applyBorder="1"/>
    <xf numFmtId="169" fontId="13" fillId="0" borderId="10" xfId="6" applyNumberFormat="1" applyFont="1" applyBorder="1"/>
    <xf numFmtId="169" fontId="13" fillId="0" borderId="0" xfId="6" applyNumberFormat="1" applyFont="1"/>
    <xf numFmtId="0" fontId="14" fillId="0" borderId="0" xfId="12" applyFont="1" applyAlignment="1">
      <alignment horizontal="center"/>
    </xf>
    <xf numFmtId="0" fontId="14" fillId="0" borderId="8" xfId="12" applyFont="1" applyBorder="1" applyAlignment="1">
      <alignment horizontal="center"/>
    </xf>
    <xf numFmtId="0" fontId="15" fillId="0" borderId="8" xfId="12" applyFont="1" applyBorder="1" applyAlignment="1">
      <alignment horizontal="left" wrapText="1"/>
    </xf>
    <xf numFmtId="0" fontId="15" fillId="0" borderId="6" xfId="5" applyFont="1" applyBorder="1" applyAlignment="1">
      <alignment horizontal="center"/>
    </xf>
    <xf numFmtId="0" fontId="15" fillId="0" borderId="6" xfId="5" applyFont="1" applyBorder="1" applyAlignment="1">
      <alignment horizontal="center" vertical="center" wrapText="1"/>
    </xf>
    <xf numFmtId="0" fontId="8" fillId="0" borderId="0" xfId="1" applyFont="1" applyAlignment="1">
      <alignment vertical="center"/>
    </xf>
    <xf numFmtId="0" fontId="28" fillId="0" borderId="0" xfId="0" applyFont="1"/>
    <xf numFmtId="168" fontId="21" fillId="0" borderId="0" xfId="9" applyFont="1"/>
    <xf numFmtId="0" fontId="5" fillId="0" borderId="0" xfId="1" applyFont="1" applyAlignment="1">
      <alignment horizontal="justify" vertical="center" wrapText="1"/>
    </xf>
    <xf numFmtId="0" fontId="25" fillId="2" borderId="1" xfId="1" applyFont="1" applyFill="1" applyBorder="1" applyAlignment="1">
      <alignment horizontal="left" vertical="center"/>
    </xf>
    <xf numFmtId="0" fontId="15" fillId="0" borderId="0" xfId="5" applyFont="1" applyAlignment="1">
      <alignment horizontal="center"/>
    </xf>
    <xf numFmtId="0" fontId="14" fillId="0" borderId="0" xfId="5" applyFont="1" applyAlignment="1">
      <alignment horizontal="center" vertical="center" wrapText="1"/>
    </xf>
    <xf numFmtId="0" fontId="15" fillId="0" borderId="3" xfId="5" applyFont="1" applyBorder="1" applyAlignment="1">
      <alignment horizontal="center" vertical="center" wrapText="1"/>
    </xf>
    <xf numFmtId="0" fontId="15" fillId="0" borderId="2" xfId="5" applyFont="1" applyBorder="1" applyAlignment="1">
      <alignment horizontal="center" vertical="center" wrapText="1"/>
    </xf>
    <xf numFmtId="0" fontId="24" fillId="0" borderId="0" xfId="5" applyFont="1" applyAlignment="1">
      <alignment horizontal="left" wrapText="1"/>
    </xf>
    <xf numFmtId="0" fontId="24" fillId="0" borderId="0" xfId="9" applyNumberFormat="1" applyFont="1" applyAlignment="1">
      <alignment horizontal="left" wrapText="1"/>
    </xf>
    <xf numFmtId="0" fontId="12" fillId="0" borderId="0" xfId="6" applyFont="1" applyAlignment="1">
      <alignment horizontal="center"/>
    </xf>
    <xf numFmtId="0" fontId="5" fillId="0" borderId="0" xfId="0" applyFont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wrapText="1"/>
    </xf>
    <xf numFmtId="0" fontId="15" fillId="0" borderId="0" xfId="5" applyFont="1" applyAlignment="1">
      <alignment horizontal="center" wrapText="1"/>
    </xf>
    <xf numFmtId="165" fontId="9" fillId="0" borderId="0" xfId="1" applyNumberFormat="1" applyFont="1" applyAlignment="1">
      <alignment horizontal="right" vertical="center"/>
    </xf>
    <xf numFmtId="2" fontId="8" fillId="0" borderId="0" xfId="1" applyNumberFormat="1" applyFont="1" applyAlignment="1">
      <alignment horizontal="right" vertical="center"/>
    </xf>
    <xf numFmtId="165" fontId="5" fillId="0" borderId="0" xfId="1" applyNumberFormat="1" applyFont="1" applyAlignment="1">
      <alignment horizontal="right" vertical="center"/>
    </xf>
    <xf numFmtId="165" fontId="8" fillId="0" borderId="0" xfId="1" applyNumberFormat="1" applyFont="1" applyAlignment="1">
      <alignment horizontal="right" vertical="center"/>
    </xf>
  </cellXfs>
  <cellStyles count="17">
    <cellStyle name="Migliaia 2" xfId="7" xr:uid="{4BD353DD-CA9D-6B43-9260-BA42C3460790}"/>
    <cellStyle name="Migliaia 3" xfId="16" xr:uid="{95DC7207-0E76-164E-914F-1187DAA6912B}"/>
    <cellStyle name="Normale" xfId="0" builtinId="0"/>
    <cellStyle name="Normale 12" xfId="10" xr:uid="{2B0BE672-2467-F240-8B97-61A9F0A51282}"/>
    <cellStyle name="Normale 2" xfId="1" xr:uid="{EBB15544-B7E5-5B49-828B-133BF0B99200}"/>
    <cellStyle name="Normale 2 2 2" xfId="5" xr:uid="{C6E35A48-0D79-5E4C-BFDD-8BF87A830854}"/>
    <cellStyle name="Normale 2 3" xfId="2" xr:uid="{54F58B71-0B55-6B4C-9E82-7B3F804D2721}"/>
    <cellStyle name="Normale 2 4" xfId="12" xr:uid="{A7E12613-F6E2-9944-A75C-B3954F186CB7}"/>
    <cellStyle name="Normale 3" xfId="6" xr:uid="{3C310AB4-7E73-1242-A554-0ACFCF007B6F}"/>
    <cellStyle name="Normale 3 2" xfId="3" xr:uid="{7F9C0975-2E46-A64C-835C-603EFA9E6539}"/>
    <cellStyle name="Normale 3 3" xfId="13" xr:uid="{8F08AB6C-EC9E-49CE-9BF7-B6C1D0AD7540}"/>
    <cellStyle name="Normale 4" xfId="11" xr:uid="{0B504B21-AD78-364D-9E75-83DAF5C5583F}"/>
    <cellStyle name="Normale 5" xfId="14" xr:uid="{B1651CF4-A646-49B1-86E2-67D75FA7D93B}"/>
    <cellStyle name="Normale 5 2" xfId="15" xr:uid="{127CE032-FDBF-B34B-A962-72DD705A7934}"/>
    <cellStyle name="Normale_tab1.6" xfId="4" xr:uid="{4CCCB84E-C561-104F-89C7-AFB73B6F1FA0}"/>
    <cellStyle name="Nuovo" xfId="8" xr:uid="{185C0B80-03F1-0B4C-85DA-05A57DECD394}"/>
    <cellStyle name="trattino" xfId="9" xr:uid="{1C08579E-784F-9A47-A399-AA94F6ACF1B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theme" Target="theme/theme1.xml"/><Relationship Id="rId8" Type="http://schemas.openxmlformats.org/officeDocument/2006/relationships/worksheet" Target="worksheets/sheet8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'f1'!$A$2</c:f>
              <c:strCache>
                <c:ptCount val="1"/>
                <c:pt idx="0">
                  <c:v>Totale manodopera in agricultura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'f1'!$B$1:$J$1</c:f>
              <c:numCache>
                <c:formatCode>General</c:formatCode>
                <c:ptCount val="9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  <c:pt idx="8">
                  <c:v>2023</c:v>
                </c:pt>
              </c:numCache>
            </c:numRef>
          </c:cat>
          <c:val>
            <c:numRef>
              <c:f>'f1'!$B$2:$J$2</c:f>
              <c:numCache>
                <c:formatCode>General</c:formatCode>
                <c:ptCount val="9"/>
                <c:pt idx="0">
                  <c:v>100</c:v>
                </c:pt>
                <c:pt idx="1">
                  <c:v>102.14</c:v>
                </c:pt>
                <c:pt idx="2">
                  <c:v>97.9</c:v>
                </c:pt>
                <c:pt idx="3">
                  <c:v>96.9</c:v>
                </c:pt>
                <c:pt idx="4">
                  <c:v>94.92</c:v>
                </c:pt>
                <c:pt idx="5">
                  <c:v>88.79</c:v>
                </c:pt>
                <c:pt idx="6">
                  <c:v>84.78</c:v>
                </c:pt>
                <c:pt idx="7">
                  <c:v>83.01</c:v>
                </c:pt>
                <c:pt idx="8">
                  <c:v>81.790000000000006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A81-41E8-A906-B9F30B2A754E}"/>
            </c:ext>
          </c:extLst>
        </c:ser>
        <c:ser>
          <c:idx val="1"/>
          <c:order val="1"/>
          <c:tx>
            <c:strRef>
              <c:f>'f1'!$A$3</c:f>
              <c:strCache>
                <c:ptCount val="1"/>
                <c:pt idx="0">
                  <c:v>Manodopera salariata 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'f1'!$B$1:$J$1</c:f>
              <c:numCache>
                <c:formatCode>General</c:formatCode>
                <c:ptCount val="9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  <c:pt idx="8">
                  <c:v>2023</c:v>
                </c:pt>
              </c:numCache>
            </c:numRef>
          </c:cat>
          <c:val>
            <c:numRef>
              <c:f>'f1'!$B$3:$J$3</c:f>
              <c:numCache>
                <c:formatCode>General</c:formatCode>
                <c:ptCount val="9"/>
                <c:pt idx="0">
                  <c:v>100</c:v>
                </c:pt>
                <c:pt idx="1">
                  <c:v>98.83</c:v>
                </c:pt>
                <c:pt idx="2">
                  <c:v>103.3</c:v>
                </c:pt>
                <c:pt idx="3">
                  <c:v>104.84</c:v>
                </c:pt>
                <c:pt idx="4">
                  <c:v>104.54</c:v>
                </c:pt>
                <c:pt idx="5">
                  <c:v>101.42</c:v>
                </c:pt>
                <c:pt idx="6">
                  <c:v>102.09</c:v>
                </c:pt>
                <c:pt idx="7">
                  <c:v>100.73</c:v>
                </c:pt>
                <c:pt idx="8">
                  <c:v>100.62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A81-41E8-A906-B9F30B2A754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24318896"/>
        <c:axId val="424333296"/>
      </c:lineChart>
      <c:catAx>
        <c:axId val="4243188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24333296"/>
        <c:crosses val="autoZero"/>
        <c:auto val="1"/>
        <c:lblAlgn val="ctr"/>
        <c:lblOffset val="100"/>
        <c:noMultiLvlLbl val="0"/>
      </c:catAx>
      <c:valAx>
        <c:axId val="424333296"/>
        <c:scaling>
          <c:orientation val="minMax"/>
          <c:min val="6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2431889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'f10'!$A$3</c:f>
              <c:strCache>
                <c:ptCount val="1"/>
                <c:pt idx="0">
                  <c:v>SPESA MEDIA MENSILE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'f10'!$B$1:$M$2</c:f>
              <c:multiLvlStrCache>
                <c:ptCount val="12"/>
                <c:lvl>
                  <c:pt idx="0">
                    <c:v>2022</c:v>
                  </c:pt>
                  <c:pt idx="1">
                    <c:v>2023</c:v>
                  </c:pt>
                  <c:pt idx="2">
                    <c:v>2022</c:v>
                  </c:pt>
                  <c:pt idx="3">
                    <c:v>2023</c:v>
                  </c:pt>
                  <c:pt idx="4">
                    <c:v>2022</c:v>
                  </c:pt>
                  <c:pt idx="5">
                    <c:v>2023</c:v>
                  </c:pt>
                  <c:pt idx="6">
                    <c:v>2022</c:v>
                  </c:pt>
                  <c:pt idx="7">
                    <c:v>2023</c:v>
                  </c:pt>
                  <c:pt idx="8">
                    <c:v>2022</c:v>
                  </c:pt>
                  <c:pt idx="9">
                    <c:v>2023</c:v>
                  </c:pt>
                  <c:pt idx="10">
                    <c:v>2022</c:v>
                  </c:pt>
                  <c:pt idx="11">
                    <c:v>2023</c:v>
                  </c:pt>
                </c:lvl>
                <c:lvl>
                  <c:pt idx="0">
                    <c:v>Nord-ovest</c:v>
                  </c:pt>
                  <c:pt idx="2">
                    <c:v>Nord-est</c:v>
                  </c:pt>
                  <c:pt idx="4">
                    <c:v>Centro</c:v>
                  </c:pt>
                  <c:pt idx="6">
                    <c:v>Sud</c:v>
                  </c:pt>
                  <c:pt idx="8">
                    <c:v>Isole</c:v>
                  </c:pt>
                  <c:pt idx="10">
                    <c:v>Italia</c:v>
                  </c:pt>
                </c:lvl>
              </c:multiLvlStrCache>
            </c:multiLvlStrRef>
          </c:cat>
          <c:val>
            <c:numRef>
              <c:f>'f10'!$B$3:$M$3</c:f>
              <c:numCache>
                <c:formatCode>General</c:formatCode>
                <c:ptCount val="12"/>
                <c:pt idx="0">
                  <c:v>2899.64</c:v>
                </c:pt>
                <c:pt idx="1">
                  <c:v>2979.07</c:v>
                </c:pt>
                <c:pt idx="2">
                  <c:v>2844.93</c:v>
                </c:pt>
                <c:pt idx="3">
                  <c:v>2969.36</c:v>
                </c:pt>
                <c:pt idx="4">
                  <c:v>2794.93</c:v>
                </c:pt>
                <c:pt idx="5">
                  <c:v>2963.72</c:v>
                </c:pt>
                <c:pt idx="6">
                  <c:v>2118.0500000000002</c:v>
                </c:pt>
                <c:pt idx="7">
                  <c:v>2203.27</c:v>
                </c:pt>
                <c:pt idx="8">
                  <c:v>2196.25</c:v>
                </c:pt>
                <c:pt idx="9">
                  <c:v>2320.91</c:v>
                </c:pt>
                <c:pt idx="10">
                  <c:v>2625.36</c:v>
                </c:pt>
                <c:pt idx="11">
                  <c:v>2738.07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200-C545-BAC8-90D8A728D17F}"/>
            </c:ext>
          </c:extLst>
        </c:ser>
        <c:ser>
          <c:idx val="1"/>
          <c:order val="1"/>
          <c:tx>
            <c:strRef>
              <c:f>'f10'!$A$4</c:f>
              <c:strCache>
                <c:ptCount val="1"/>
                <c:pt idx="0">
                  <c:v>Prodotti alimentari e bevande analcoliche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'f10'!$B$1:$M$2</c:f>
              <c:multiLvlStrCache>
                <c:ptCount val="12"/>
                <c:lvl>
                  <c:pt idx="0">
                    <c:v>2022</c:v>
                  </c:pt>
                  <c:pt idx="1">
                    <c:v>2023</c:v>
                  </c:pt>
                  <c:pt idx="2">
                    <c:v>2022</c:v>
                  </c:pt>
                  <c:pt idx="3">
                    <c:v>2023</c:v>
                  </c:pt>
                  <c:pt idx="4">
                    <c:v>2022</c:v>
                  </c:pt>
                  <c:pt idx="5">
                    <c:v>2023</c:v>
                  </c:pt>
                  <c:pt idx="6">
                    <c:v>2022</c:v>
                  </c:pt>
                  <c:pt idx="7">
                    <c:v>2023</c:v>
                  </c:pt>
                  <c:pt idx="8">
                    <c:v>2022</c:v>
                  </c:pt>
                  <c:pt idx="9">
                    <c:v>2023</c:v>
                  </c:pt>
                  <c:pt idx="10">
                    <c:v>2022</c:v>
                  </c:pt>
                  <c:pt idx="11">
                    <c:v>2023</c:v>
                  </c:pt>
                </c:lvl>
                <c:lvl>
                  <c:pt idx="0">
                    <c:v>Nord-ovest</c:v>
                  </c:pt>
                  <c:pt idx="2">
                    <c:v>Nord-est</c:v>
                  </c:pt>
                  <c:pt idx="4">
                    <c:v>Centro</c:v>
                  </c:pt>
                  <c:pt idx="6">
                    <c:v>Sud</c:v>
                  </c:pt>
                  <c:pt idx="8">
                    <c:v>Isole</c:v>
                  </c:pt>
                  <c:pt idx="10">
                    <c:v>Italia</c:v>
                  </c:pt>
                </c:lvl>
              </c:multiLvlStrCache>
            </c:multiLvlStrRef>
          </c:cat>
          <c:val>
            <c:numRef>
              <c:f>'f10'!$B$4:$M$4</c:f>
              <c:numCache>
                <c:formatCode>General</c:formatCode>
                <c:ptCount val="12"/>
                <c:pt idx="0">
                  <c:v>470.63</c:v>
                </c:pt>
                <c:pt idx="1">
                  <c:v>505.28</c:v>
                </c:pt>
                <c:pt idx="2">
                  <c:v>465.73</c:v>
                </c:pt>
                <c:pt idx="3">
                  <c:v>518.03</c:v>
                </c:pt>
                <c:pt idx="4">
                  <c:v>477.09</c:v>
                </c:pt>
                <c:pt idx="5">
                  <c:v>528.1</c:v>
                </c:pt>
                <c:pt idx="6">
                  <c:v>504.11</c:v>
                </c:pt>
                <c:pt idx="7">
                  <c:v>550.87</c:v>
                </c:pt>
                <c:pt idx="8">
                  <c:v>504.92</c:v>
                </c:pt>
                <c:pt idx="9">
                  <c:v>542.25</c:v>
                </c:pt>
                <c:pt idx="10">
                  <c:v>481.8</c:v>
                </c:pt>
                <c:pt idx="11">
                  <c:v>526.12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200-C545-BAC8-90D8A728D17F}"/>
            </c:ext>
          </c:extLst>
        </c:ser>
        <c:ser>
          <c:idx val="2"/>
          <c:order val="2"/>
          <c:tx>
            <c:strRef>
              <c:f>'f10'!$A$5</c:f>
              <c:strCache>
                <c:ptCount val="1"/>
                <c:pt idx="0">
                  <c:v>Non alimentare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'f10'!$B$1:$M$2</c:f>
              <c:multiLvlStrCache>
                <c:ptCount val="12"/>
                <c:lvl>
                  <c:pt idx="0">
                    <c:v>2022</c:v>
                  </c:pt>
                  <c:pt idx="1">
                    <c:v>2023</c:v>
                  </c:pt>
                  <c:pt idx="2">
                    <c:v>2022</c:v>
                  </c:pt>
                  <c:pt idx="3">
                    <c:v>2023</c:v>
                  </c:pt>
                  <c:pt idx="4">
                    <c:v>2022</c:v>
                  </c:pt>
                  <c:pt idx="5">
                    <c:v>2023</c:v>
                  </c:pt>
                  <c:pt idx="6">
                    <c:v>2022</c:v>
                  </c:pt>
                  <c:pt idx="7">
                    <c:v>2023</c:v>
                  </c:pt>
                  <c:pt idx="8">
                    <c:v>2022</c:v>
                  </c:pt>
                  <c:pt idx="9">
                    <c:v>2023</c:v>
                  </c:pt>
                  <c:pt idx="10">
                    <c:v>2022</c:v>
                  </c:pt>
                  <c:pt idx="11">
                    <c:v>2023</c:v>
                  </c:pt>
                </c:lvl>
                <c:lvl>
                  <c:pt idx="0">
                    <c:v>Nord-ovest</c:v>
                  </c:pt>
                  <c:pt idx="2">
                    <c:v>Nord-est</c:v>
                  </c:pt>
                  <c:pt idx="4">
                    <c:v>Centro</c:v>
                  </c:pt>
                  <c:pt idx="6">
                    <c:v>Sud</c:v>
                  </c:pt>
                  <c:pt idx="8">
                    <c:v>Isole</c:v>
                  </c:pt>
                  <c:pt idx="10">
                    <c:v>Italia</c:v>
                  </c:pt>
                </c:lvl>
              </c:multiLvlStrCache>
            </c:multiLvlStrRef>
          </c:cat>
          <c:val>
            <c:numRef>
              <c:f>'f10'!$B$5:$M$5</c:f>
              <c:numCache>
                <c:formatCode>General</c:formatCode>
                <c:ptCount val="12"/>
                <c:pt idx="0">
                  <c:v>2429</c:v>
                </c:pt>
                <c:pt idx="1">
                  <c:v>2473.8000000000002</c:v>
                </c:pt>
                <c:pt idx="2">
                  <c:v>2379.1999999999998</c:v>
                </c:pt>
                <c:pt idx="3">
                  <c:v>2451.3200000000002</c:v>
                </c:pt>
                <c:pt idx="4">
                  <c:v>2317.84</c:v>
                </c:pt>
                <c:pt idx="5">
                  <c:v>2435.62</c:v>
                </c:pt>
                <c:pt idx="6">
                  <c:v>1613.95</c:v>
                </c:pt>
                <c:pt idx="7">
                  <c:v>1652.4</c:v>
                </c:pt>
                <c:pt idx="8">
                  <c:v>1691.33</c:v>
                </c:pt>
                <c:pt idx="9">
                  <c:v>1778.66</c:v>
                </c:pt>
                <c:pt idx="10">
                  <c:v>2143.5700000000002</c:v>
                </c:pt>
                <c:pt idx="11">
                  <c:v>2211.9499999999998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200-C545-BAC8-90D8A728D1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944671888"/>
        <c:axId val="1972922816"/>
      </c:barChart>
      <c:catAx>
        <c:axId val="19446718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972922816"/>
        <c:crosses val="autoZero"/>
        <c:auto val="1"/>
        <c:lblAlgn val="ctr"/>
        <c:lblOffset val="100"/>
        <c:noMultiLvlLbl val="0"/>
      </c:catAx>
      <c:valAx>
        <c:axId val="19729228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94467188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0332002338570241E-2"/>
          <c:y val="0.18103814472758625"/>
          <c:w val="0.8943915363660111"/>
          <c:h val="0.71809730195829269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'f11'!$A$3</c:f>
              <c:strCache>
                <c:ptCount val="1"/>
                <c:pt idx="0">
                  <c:v>SPESA MEDIA MENSILE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'f11'!$B$2:$G$2</c:f>
              <c:strCache>
                <c:ptCount val="6"/>
                <c:pt idx="0">
                  <c:v>Nord-ovest</c:v>
                </c:pt>
                <c:pt idx="1">
                  <c:v>Nord-est</c:v>
                </c:pt>
                <c:pt idx="2">
                  <c:v>Centro</c:v>
                </c:pt>
                <c:pt idx="3">
                  <c:v>Sud</c:v>
                </c:pt>
                <c:pt idx="4">
                  <c:v>Isole</c:v>
                </c:pt>
                <c:pt idx="5">
                  <c:v>Italia</c:v>
                </c:pt>
              </c:strCache>
            </c:strRef>
          </c:cat>
          <c:val>
            <c:numRef>
              <c:f>'f11'!$B$3:$G$3</c:f>
              <c:numCache>
                <c:formatCode>0.00</c:formatCode>
                <c:ptCount val="6"/>
                <c:pt idx="0">
                  <c:v>2.7393055689671924</c:v>
                </c:pt>
                <c:pt idx="1">
                  <c:v>4.3737455754623245</c:v>
                </c:pt>
                <c:pt idx="2">
                  <c:v>6.0391494599149169</c:v>
                </c:pt>
                <c:pt idx="3">
                  <c:v>4.0235121928188562</c:v>
                </c:pt>
                <c:pt idx="4">
                  <c:v>5.6760387023335159</c:v>
                </c:pt>
                <c:pt idx="5">
                  <c:v>4.2931255142151947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2CD-E843-B86E-257D246009B6}"/>
            </c:ext>
          </c:extLst>
        </c:ser>
        <c:ser>
          <c:idx val="1"/>
          <c:order val="1"/>
          <c:tx>
            <c:strRef>
              <c:f>'f11'!$A$4</c:f>
              <c:strCache>
                <c:ptCount val="1"/>
                <c:pt idx="0">
                  <c:v>Prodotti alimentari e bevande analcoliche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'f11'!$B$2:$G$2</c:f>
              <c:strCache>
                <c:ptCount val="6"/>
                <c:pt idx="0">
                  <c:v>Nord-ovest</c:v>
                </c:pt>
                <c:pt idx="1">
                  <c:v>Nord-est</c:v>
                </c:pt>
                <c:pt idx="2">
                  <c:v>Centro</c:v>
                </c:pt>
                <c:pt idx="3">
                  <c:v>Sud</c:v>
                </c:pt>
                <c:pt idx="4">
                  <c:v>Isole</c:v>
                </c:pt>
                <c:pt idx="5">
                  <c:v>Italia</c:v>
                </c:pt>
              </c:strCache>
            </c:strRef>
          </c:cat>
          <c:val>
            <c:numRef>
              <c:f>'f11'!$B$4:$G$4</c:f>
              <c:numCache>
                <c:formatCode>0.00</c:formatCode>
                <c:ptCount val="6"/>
                <c:pt idx="0">
                  <c:v>7.3624715806472132</c:v>
                </c:pt>
                <c:pt idx="1">
                  <c:v>11.229682434028289</c:v>
                </c:pt>
                <c:pt idx="2">
                  <c:v>10.691902995242</c:v>
                </c:pt>
                <c:pt idx="3">
                  <c:v>9.2757533078098025</c:v>
                </c:pt>
                <c:pt idx="4">
                  <c:v>7.3932504159074668</c:v>
                </c:pt>
                <c:pt idx="5">
                  <c:v>9.1988376919883752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2CD-E843-B86E-257D246009B6}"/>
            </c:ext>
          </c:extLst>
        </c:ser>
        <c:ser>
          <c:idx val="2"/>
          <c:order val="2"/>
          <c:tx>
            <c:strRef>
              <c:f>'f11'!$A$5</c:f>
              <c:strCache>
                <c:ptCount val="1"/>
                <c:pt idx="0">
                  <c:v>Non alimentare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'f11'!$B$2:$G$2</c:f>
              <c:strCache>
                <c:ptCount val="6"/>
                <c:pt idx="0">
                  <c:v>Nord-ovest</c:v>
                </c:pt>
                <c:pt idx="1">
                  <c:v>Nord-est</c:v>
                </c:pt>
                <c:pt idx="2">
                  <c:v>Centro</c:v>
                </c:pt>
                <c:pt idx="3">
                  <c:v>Sud</c:v>
                </c:pt>
                <c:pt idx="4">
                  <c:v>Isole</c:v>
                </c:pt>
                <c:pt idx="5">
                  <c:v>Italia</c:v>
                </c:pt>
              </c:strCache>
            </c:strRef>
          </c:cat>
          <c:val>
            <c:numRef>
              <c:f>'f11'!$B$5:$G$5</c:f>
              <c:numCache>
                <c:formatCode>0.00</c:formatCode>
                <c:ptCount val="6"/>
                <c:pt idx="0">
                  <c:v>1.8443804034582207</c:v>
                </c:pt>
                <c:pt idx="1">
                  <c:v>3.0312710154673987</c:v>
                </c:pt>
                <c:pt idx="2">
                  <c:v>5.0814551478963059</c:v>
                </c:pt>
                <c:pt idx="3">
                  <c:v>2.3823538523498278</c:v>
                </c:pt>
                <c:pt idx="4">
                  <c:v>5.16339212335855</c:v>
                </c:pt>
                <c:pt idx="5">
                  <c:v>3.1900054581842281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2CD-E843-B86E-257D246009B6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-25"/>
        <c:axId val="1988553440"/>
        <c:axId val="1977908832"/>
      </c:barChart>
      <c:catAx>
        <c:axId val="1988553440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977908832"/>
        <c:crosses val="autoZero"/>
        <c:auto val="1"/>
        <c:lblAlgn val="ctr"/>
        <c:lblOffset val="100"/>
        <c:noMultiLvlLbl val="0"/>
      </c:catAx>
      <c:valAx>
        <c:axId val="1977908832"/>
        <c:scaling>
          <c:orientation val="minMax"/>
        </c:scaling>
        <c:delete val="1"/>
        <c:axPos val="t"/>
        <c:numFmt formatCode="0.00" sourceLinked="1"/>
        <c:majorTickMark val="none"/>
        <c:minorTickMark val="none"/>
        <c:tickLblPos val="nextTo"/>
        <c:crossAx val="198855344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0.1837274072968367"/>
          <c:y val="0.9393371757925072"/>
          <c:w val="0.61358783943476258"/>
          <c:h val="4.820067491563554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'f12'!$A$2</c:f>
              <c:strCache>
                <c:ptCount val="1"/>
                <c:pt idx="0">
                  <c:v>Attività dei servizi di alloggio e di ristorazione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'f12'!$B$1:$E$1</c:f>
              <c:strCache>
                <c:ptCount val="4"/>
                <c:pt idx="0">
                  <c:v>T1-2023</c:v>
                </c:pt>
                <c:pt idx="1">
                  <c:v>T2-2023</c:v>
                </c:pt>
                <c:pt idx="2">
                  <c:v>T3-2023</c:v>
                </c:pt>
                <c:pt idx="3">
                  <c:v>T4-2023</c:v>
                </c:pt>
              </c:strCache>
            </c:strRef>
          </c:cat>
          <c:val>
            <c:numRef>
              <c:f>'f12'!$B$2:$E$2</c:f>
              <c:numCache>
                <c:formatCode>General</c:formatCode>
                <c:ptCount val="4"/>
                <c:pt idx="0">
                  <c:v>100.2</c:v>
                </c:pt>
                <c:pt idx="1">
                  <c:v>144.19999999999999</c:v>
                </c:pt>
                <c:pt idx="2">
                  <c:v>176.7</c:v>
                </c:pt>
                <c:pt idx="3">
                  <c:v>116.9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5EC-684C-A5E1-BBAC96EA8DEA}"/>
            </c:ext>
          </c:extLst>
        </c:ser>
        <c:ser>
          <c:idx val="1"/>
          <c:order val="1"/>
          <c:tx>
            <c:strRef>
              <c:f>'f12'!$A$3</c:f>
              <c:strCache>
                <c:ptCount val="1"/>
                <c:pt idx="0">
                  <c:v>Servizi di informazione e comunicazione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'f12'!$B$1:$E$1</c:f>
              <c:strCache>
                <c:ptCount val="4"/>
                <c:pt idx="0">
                  <c:v>T1-2023</c:v>
                </c:pt>
                <c:pt idx="1">
                  <c:v>T2-2023</c:v>
                </c:pt>
                <c:pt idx="2">
                  <c:v>T3-2023</c:v>
                </c:pt>
                <c:pt idx="3">
                  <c:v>T4-2023</c:v>
                </c:pt>
              </c:strCache>
            </c:strRef>
          </c:cat>
          <c:val>
            <c:numRef>
              <c:f>'f12'!$B$3:$E$3</c:f>
              <c:numCache>
                <c:formatCode>General</c:formatCode>
                <c:ptCount val="4"/>
                <c:pt idx="0">
                  <c:v>110.2</c:v>
                </c:pt>
                <c:pt idx="1">
                  <c:v>113.1</c:v>
                </c:pt>
                <c:pt idx="2">
                  <c:v>108</c:v>
                </c:pt>
                <c:pt idx="3">
                  <c:v>128.5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5EC-684C-A5E1-BBAC96EA8DEA}"/>
            </c:ext>
          </c:extLst>
        </c:ser>
        <c:ser>
          <c:idx val="2"/>
          <c:order val="2"/>
          <c:tx>
            <c:strRef>
              <c:f>'f12'!$A$4</c:f>
              <c:strCache>
                <c:ptCount val="1"/>
                <c:pt idx="0">
                  <c:v>Attività dei servizi delle agenzie di viaggio, dei tour operator e servizi di prenotazione e attività connesse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'f12'!$B$1:$E$1</c:f>
              <c:strCache>
                <c:ptCount val="4"/>
                <c:pt idx="0">
                  <c:v>T1-2023</c:v>
                </c:pt>
                <c:pt idx="1">
                  <c:v>T2-2023</c:v>
                </c:pt>
                <c:pt idx="2">
                  <c:v>T3-2023</c:v>
                </c:pt>
                <c:pt idx="3">
                  <c:v>T4-2023</c:v>
                </c:pt>
              </c:strCache>
            </c:strRef>
          </c:cat>
          <c:val>
            <c:numRef>
              <c:f>'f12'!$B$4:$E$4</c:f>
              <c:numCache>
                <c:formatCode>General</c:formatCode>
                <c:ptCount val="4"/>
                <c:pt idx="0">
                  <c:v>51.5</c:v>
                </c:pt>
                <c:pt idx="1">
                  <c:v>92.9</c:v>
                </c:pt>
                <c:pt idx="2">
                  <c:v>143.30000000000001</c:v>
                </c:pt>
                <c:pt idx="3">
                  <c:v>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5EC-684C-A5E1-BBAC96EA8DE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824816272"/>
        <c:axId val="1573527200"/>
      </c:barChart>
      <c:catAx>
        <c:axId val="18248162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573527200"/>
        <c:crosses val="autoZero"/>
        <c:auto val="1"/>
        <c:lblAlgn val="ctr"/>
        <c:lblOffset val="100"/>
        <c:noMultiLvlLbl val="0"/>
      </c:catAx>
      <c:valAx>
        <c:axId val="15735272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82481627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8.8379362899226543E-2"/>
          <c:y val="0.79514115260680818"/>
          <c:w val="0.90237906691141911"/>
          <c:h val="0.1825614290947950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it-IT"/>
              <a:t>Esportazioni</a:t>
            </a:r>
          </a:p>
        </c:rich>
      </c:tx>
      <c:overlay val="0"/>
    </c:title>
    <c:autoTitleDeleted val="0"/>
    <c:plotArea>
      <c:layout/>
      <c:pieChart>
        <c:varyColors val="1"/>
        <c:ser>
          <c:idx val="0"/>
          <c:order val="0"/>
          <c:tx>
            <c:strRef>
              <c:f>'f13'!$B$2</c:f>
              <c:strCache>
                <c:ptCount val="1"/>
                <c:pt idx="0">
                  <c:v>Export</c:v>
                </c:pt>
              </c:strCache>
            </c:strRef>
          </c:tx>
          <c:explosion val="5"/>
          <c:dLbls>
            <c:dLbl>
              <c:idx val="0"/>
              <c:layout>
                <c:manualLayout>
                  <c:x val="-0.1800419752854038"/>
                  <c:y val="-1.217369520783872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0EC7-5E44-8C04-5225537BA9C7}"/>
                </c:ext>
              </c:extLst>
            </c:dLbl>
            <c:dLbl>
              <c:idx val="1"/>
              <c:layout>
                <c:manualLayout>
                  <c:x val="3.7733518333982585E-2"/>
                  <c:y val="1.5711900429780368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0EC7-5E44-8C04-5225537BA9C7}"/>
                </c:ext>
              </c:extLst>
            </c:dLbl>
            <c:dLbl>
              <c:idx val="1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0EC7-5E44-8C04-5225537BA9C7}"/>
                </c:ext>
              </c:extLst>
            </c:dLbl>
            <c:numFmt formatCode="0.0%" sourceLinked="0"/>
            <c:spPr>
              <a:noFill/>
              <a:ln>
                <a:noFill/>
              </a:ln>
              <a:effectLst/>
            </c:sp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'f13'!$A$3:$A$14</c:f>
              <c:strCache>
                <c:ptCount val="12"/>
                <c:pt idx="0">
                  <c:v>UE 27</c:v>
                </c:pt>
                <c:pt idx="1">
                  <c:v>Altri Europei
(no Med.)</c:v>
                </c:pt>
                <c:pt idx="2">
                  <c:v>PTM Europei</c:v>
                </c:pt>
                <c:pt idx="3">
                  <c:v>PTM Asiatici</c:v>
                </c:pt>
                <c:pt idx="4">
                  <c:v>PTM Africani</c:v>
                </c:pt>
                <c:pt idx="5">
                  <c:v>Nord America</c:v>
                </c:pt>
                <c:pt idx="6">
                  <c:v>Centro America</c:v>
                </c:pt>
                <c:pt idx="7">
                  <c:v>Sud America</c:v>
                </c:pt>
                <c:pt idx="8">
                  <c:v>Asia (no Med.)</c:v>
                </c:pt>
                <c:pt idx="9">
                  <c:v>Africa (no Med.)</c:v>
                </c:pt>
                <c:pt idx="10">
                  <c:v>Oceania</c:v>
                </c:pt>
                <c:pt idx="11">
                  <c:v>Totali diversi</c:v>
                </c:pt>
              </c:strCache>
            </c:strRef>
          </c:cat>
          <c:val>
            <c:numRef>
              <c:f>'f13'!$B$3:$B$14</c:f>
              <c:numCache>
                <c:formatCode>#,##0.0</c:formatCode>
                <c:ptCount val="12"/>
                <c:pt idx="0">
                  <c:v>37547.730974999999</c:v>
                </c:pt>
                <c:pt idx="1">
                  <c:v>8494.3509950000007</c:v>
                </c:pt>
                <c:pt idx="2">
                  <c:v>426.580692</c:v>
                </c:pt>
                <c:pt idx="3">
                  <c:v>896.18215099999998</c:v>
                </c:pt>
                <c:pt idx="4">
                  <c:v>709.45104700000002</c:v>
                </c:pt>
                <c:pt idx="5">
                  <c:v>7968.6936500000002</c:v>
                </c:pt>
                <c:pt idx="6">
                  <c:v>354.03562299999999</c:v>
                </c:pt>
                <c:pt idx="7">
                  <c:v>718.58453799999995</c:v>
                </c:pt>
                <c:pt idx="8">
                  <c:v>4432.1582669999998</c:v>
                </c:pt>
                <c:pt idx="9">
                  <c:v>504.914357</c:v>
                </c:pt>
                <c:pt idx="10">
                  <c:v>884.632971</c:v>
                </c:pt>
                <c:pt idx="11">
                  <c:v>159.24364700000001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EC7-5E44-8C04-5225537BA9C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325"/>
      </c:pieChart>
    </c:plotArea>
    <c:plotVisOnly val="1"/>
    <c:dispBlanksAs val="gap"/>
    <c:showDLblsOverMax val="0"/>
  </c:chart>
  <c:txPr>
    <a:bodyPr/>
    <a:lstStyle/>
    <a:p>
      <a:pPr>
        <a:defRPr sz="1100"/>
      </a:pPr>
      <a:endParaRPr lang="it-IT"/>
    </a:p>
  </c:txPr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Importazioni</a:t>
            </a:r>
          </a:p>
        </c:rich>
      </c:tx>
      <c:overlay val="0"/>
    </c:title>
    <c:autoTitleDeleted val="0"/>
    <c:plotArea>
      <c:layout/>
      <c:pieChart>
        <c:varyColors val="1"/>
        <c:ser>
          <c:idx val="0"/>
          <c:order val="0"/>
          <c:tx>
            <c:strRef>
              <c:f>'f13'!$C$2</c:f>
              <c:strCache>
                <c:ptCount val="1"/>
                <c:pt idx="0">
                  <c:v>Import</c:v>
                </c:pt>
              </c:strCache>
            </c:strRef>
          </c:tx>
          <c:explosion val="5"/>
          <c:dLbls>
            <c:dLbl>
              <c:idx val="0"/>
              <c:layout>
                <c:manualLayout>
                  <c:x val="-0.1800419752854038"/>
                  <c:y val="-1.217369520783872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2195-1F46-B96D-BF271EDB0C3B}"/>
                </c:ext>
              </c:extLst>
            </c:dLbl>
            <c:dLbl>
              <c:idx val="1"/>
              <c:layout>
                <c:manualLayout>
                  <c:x val="3.7733518333982585E-2"/>
                  <c:y val="1.5711900429780368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2195-1F46-B96D-BF271EDB0C3B}"/>
                </c:ext>
              </c:extLst>
            </c:dLbl>
            <c:dLbl>
              <c:idx val="2"/>
              <c:tx>
                <c:rich>
                  <a:bodyPr wrap="square" lIns="38100" tIns="19050" rIns="38100" bIns="19050" anchor="ctr">
                    <a:spAutoFit/>
                  </a:bodyPr>
                  <a:lstStyle/>
                  <a:p>
                    <a:pPr>
                      <a:defRPr/>
                    </a:pPr>
                    <a:fld id="{E709F45C-FBC1-43E2-BA57-F0BE9B4FC24D}" type="CATEGORYNAME">
                      <a:rPr lang="en-US"/>
                      <a:pPr>
                        <a:defRPr/>
                      </a:pPr>
                      <a:t>[NOME CATEGORIA]</a:t>
                    </a:fld>
                    <a:r>
                      <a:rPr lang="en-US" baseline="0"/>
                      <a:t>
</a:t>
                    </a:r>
                    <a:fld id="{A889CF90-A2E4-40C9-A905-8711001824EB}" type="PERCENTAGE">
                      <a:rPr lang="en-US" baseline="0"/>
                      <a:pPr>
                        <a:defRPr/>
                      </a:pPr>
                      <a:t>[PERCENTUALE]</a:t>
                    </a:fld>
                    <a:endParaRPr lang="en-US" baseline="0"/>
                  </a:p>
                </c:rich>
              </c:tx>
              <c:numFmt formatCode="0.0%" sourceLinked="0"/>
              <c:spPr>
                <a:noFill/>
                <a:ln>
                  <a:noFill/>
                </a:ln>
                <a:effectLst/>
              </c:spPr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2-2195-1F46-B96D-BF271EDB0C3B}"/>
                </c:ext>
              </c:extLst>
            </c:dLbl>
            <c:dLbl>
              <c:idx val="1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2195-1F46-B96D-BF271EDB0C3B}"/>
                </c:ext>
              </c:extLst>
            </c:dLbl>
            <c:numFmt formatCode="0.0%" sourceLinked="0"/>
            <c:spPr>
              <a:noFill/>
              <a:ln>
                <a:noFill/>
              </a:ln>
              <a:effectLst/>
            </c:sp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'f13'!$A$3:$A$14</c:f>
              <c:strCache>
                <c:ptCount val="12"/>
                <c:pt idx="0">
                  <c:v>UE 27</c:v>
                </c:pt>
                <c:pt idx="1">
                  <c:v>Altri Europei
(no Med.)</c:v>
                </c:pt>
                <c:pt idx="2">
                  <c:v>PTM Europei</c:v>
                </c:pt>
                <c:pt idx="3">
                  <c:v>PTM Asiatici</c:v>
                </c:pt>
                <c:pt idx="4">
                  <c:v>PTM Africani</c:v>
                </c:pt>
                <c:pt idx="5">
                  <c:v>Nord America</c:v>
                </c:pt>
                <c:pt idx="6">
                  <c:v>Centro America</c:v>
                </c:pt>
                <c:pt idx="7">
                  <c:v>Sud America</c:v>
                </c:pt>
                <c:pt idx="8">
                  <c:v>Asia (no Med.)</c:v>
                </c:pt>
                <c:pt idx="9">
                  <c:v>Africa (no Med.)</c:v>
                </c:pt>
                <c:pt idx="10">
                  <c:v>Oceania</c:v>
                </c:pt>
                <c:pt idx="11">
                  <c:v>Totali diversi</c:v>
                </c:pt>
              </c:strCache>
            </c:strRef>
          </c:cat>
          <c:val>
            <c:numRef>
              <c:f>'f13'!$C$3:$C$14</c:f>
              <c:numCache>
                <c:formatCode>#,##0.0</c:formatCode>
                <c:ptCount val="12"/>
                <c:pt idx="0">
                  <c:v>45660.036838</c:v>
                </c:pt>
                <c:pt idx="1">
                  <c:v>2654.5596209999999</c:v>
                </c:pt>
                <c:pt idx="2">
                  <c:v>197.689391</c:v>
                </c:pt>
                <c:pt idx="3">
                  <c:v>1160.5495880000001</c:v>
                </c:pt>
                <c:pt idx="4">
                  <c:v>1100.461886</c:v>
                </c:pt>
                <c:pt idx="5">
                  <c:v>2154.5929540000002</c:v>
                </c:pt>
                <c:pt idx="6">
                  <c:v>774.52314100000001</c:v>
                </c:pt>
                <c:pt idx="7">
                  <c:v>4377.2319450000005</c:v>
                </c:pt>
                <c:pt idx="8">
                  <c:v>4768.6748850000004</c:v>
                </c:pt>
                <c:pt idx="9">
                  <c:v>1495.7182359999999</c:v>
                </c:pt>
                <c:pt idx="10">
                  <c:v>392.98014599999999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2195-1F46-B96D-BF271EDB0C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325"/>
      </c:pieChart>
    </c:plotArea>
    <c:plotVisOnly val="1"/>
    <c:dispBlanksAs val="gap"/>
    <c:showDLblsOverMax val="0"/>
  </c:chart>
  <c:txPr>
    <a:bodyPr/>
    <a:lstStyle/>
    <a:p>
      <a:pPr>
        <a:defRPr sz="1100"/>
      </a:pPr>
      <a:endParaRPr lang="it-IT"/>
    </a:p>
  </c:txPr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2.185791931731388E-2"/>
          <c:y val="2.1570603174360537E-2"/>
          <c:w val="0.94656953055767723"/>
          <c:h val="0.94068084127050855"/>
        </c:manualLayout>
      </c:layout>
      <c:ofPieChart>
        <c:ofPieType val="bar"/>
        <c:varyColors val="1"/>
        <c:ser>
          <c:idx val="0"/>
          <c:order val="0"/>
          <c:dLbls>
            <c:dLbl>
              <c:idx val="12"/>
              <c:tx>
                <c:rich>
                  <a:bodyPr/>
                  <a:lstStyle/>
                  <a:p>
                    <a:r>
                      <a:rPr lang="en-US"/>
                      <a:t>Prodotti del Made in Italy
73,1%</a:t>
                    </a:r>
                  </a:p>
                </c:rich>
              </c:tx>
              <c:dLblPos val="ctr"/>
              <c:showLegendKey val="0"/>
              <c:showVal val="0"/>
              <c:showCatName val="1"/>
              <c:showSerName val="0"/>
              <c:showPercent val="1"/>
              <c:showBubbleSize val="0"/>
              <c:separator> </c:separator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0-A687-ED44-B42C-1D759BB9CC3C}"/>
                </c:ext>
              </c:extLst>
            </c:dLbl>
            <c:numFmt formatCode="0.0%" sourceLinked="0"/>
            <c:spPr>
              <a:noFill/>
              <a:ln>
                <a:noFill/>
              </a:ln>
              <a:effectLst/>
            </c:spPr>
            <c:dLblPos val="ctr"/>
            <c:showLegendKey val="0"/>
            <c:showVal val="0"/>
            <c:showCatName val="1"/>
            <c:showSerName val="0"/>
            <c:showPercent val="1"/>
            <c:showBubbleSize val="0"/>
            <c:separator> </c:separator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'f14'!$A$1:$A$12</c:f>
              <c:strCache>
                <c:ptCount val="12"/>
                <c:pt idx="0">
                  <c:v>Altri prodotti Agro-alimentari</c:v>
                </c:pt>
                <c:pt idx="1">
                  <c:v>Vino confezionato</c:v>
                </c:pt>
                <c:pt idx="2">
                  <c:v>Pasta</c:v>
                </c:pt>
                <c:pt idx="3">
                  <c:v>Prodotti da forno</c:v>
                </c:pt>
                <c:pt idx="4">
                  <c:v>Pomodoro trasformato </c:v>
                </c:pt>
                <c:pt idx="5">
                  <c:v>Formaggi</c:v>
                </c:pt>
                <c:pt idx="6">
                  <c:v>Frutta fresca</c:v>
                </c:pt>
                <c:pt idx="7">
                  <c:v>Prod. dolc. a base di cacao </c:v>
                </c:pt>
                <c:pt idx="8">
                  <c:v>Salumi</c:v>
                </c:pt>
                <c:pt idx="9">
                  <c:v>Caffè</c:v>
                </c:pt>
                <c:pt idx="10">
                  <c:v>Olio di oliva</c:v>
                </c:pt>
                <c:pt idx="11">
                  <c:v>Altri prodotti del Made in Italy</c:v>
                </c:pt>
              </c:strCache>
            </c:strRef>
          </c:cat>
          <c:val>
            <c:numRef>
              <c:f>'f14'!$B$1:$B$12</c:f>
              <c:numCache>
                <c:formatCode>#,##0.00</c:formatCode>
                <c:ptCount val="12"/>
                <c:pt idx="0">
                  <c:v>16987658220</c:v>
                </c:pt>
                <c:pt idx="1">
                  <c:v>7545318294</c:v>
                </c:pt>
                <c:pt idx="2">
                  <c:v>4039096893</c:v>
                </c:pt>
                <c:pt idx="3">
                  <c:v>3878203428</c:v>
                </c:pt>
                <c:pt idx="4">
                  <c:v>3251845097</c:v>
                </c:pt>
                <c:pt idx="5">
                  <c:v>3126341014</c:v>
                </c:pt>
                <c:pt idx="6">
                  <c:v>3052845975</c:v>
                </c:pt>
                <c:pt idx="7">
                  <c:v>2532853312</c:v>
                </c:pt>
                <c:pt idx="8">
                  <c:v>2266404791</c:v>
                </c:pt>
                <c:pt idx="9">
                  <c:v>2258553254</c:v>
                </c:pt>
                <c:pt idx="10">
                  <c:v>2148215757</c:v>
                </c:pt>
                <c:pt idx="11">
                  <c:v>12009222878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687-ED44-B42C-1D759BB9CC3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67"/>
        <c:splitType val="pos"/>
        <c:splitPos val="11"/>
        <c:secondPieSize val="84"/>
        <c:serLines/>
      </c:ofPieChart>
    </c:plotArea>
    <c:plotVisOnly val="1"/>
    <c:dispBlanksAs val="gap"/>
    <c:showDLblsOverMax val="0"/>
  </c:chart>
  <c:txPr>
    <a:bodyPr/>
    <a:lstStyle/>
    <a:p>
      <a:pPr>
        <a:defRPr sz="1000"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noFill/>
            <a:ln w="25400" cap="flat" cmpd="sng" algn="ctr">
              <a:solidFill>
                <a:schemeClr val="accent1"/>
              </a:solidFill>
              <a:miter lim="800000"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'f2'!$H$11:$H$19</c:f>
              <c:strCache>
                <c:ptCount val="9"/>
                <c:pt idx="0">
                  <c:v>Unione Uropea-27</c:v>
                </c:pt>
                <c:pt idx="1">
                  <c:v>Germania</c:v>
                </c:pt>
                <c:pt idx="2">
                  <c:v>Spagna</c:v>
                </c:pt>
                <c:pt idx="3">
                  <c:v>Francia</c:v>
                </c:pt>
                <c:pt idx="4">
                  <c:v>Italia</c:v>
                </c:pt>
                <c:pt idx="5">
                  <c:v>Romania</c:v>
                </c:pt>
                <c:pt idx="6">
                  <c:v>Bulgaria</c:v>
                </c:pt>
                <c:pt idx="7">
                  <c:v>Polonia</c:v>
                </c:pt>
                <c:pt idx="8">
                  <c:v>Portogallo</c:v>
                </c:pt>
              </c:strCache>
            </c:strRef>
          </c:cat>
          <c:val>
            <c:numRef>
              <c:f>'f2'!$I$11:$I$19</c:f>
              <c:numCache>
                <c:formatCode>#,##0.##########</c:formatCode>
                <c:ptCount val="9"/>
                <c:pt idx="0">
                  <c:v>81.790000000000006</c:v>
                </c:pt>
                <c:pt idx="1">
                  <c:v>93.51</c:v>
                </c:pt>
                <c:pt idx="2">
                  <c:v>100.89</c:v>
                </c:pt>
                <c:pt idx="3">
                  <c:v>91.99</c:v>
                </c:pt>
                <c:pt idx="4" formatCode="#,##0.00">
                  <c:v>82.4</c:v>
                </c:pt>
                <c:pt idx="5">
                  <c:v>77.16</c:v>
                </c:pt>
                <c:pt idx="6">
                  <c:v>52.21</c:v>
                </c:pt>
                <c:pt idx="7">
                  <c:v>73.69</c:v>
                </c:pt>
                <c:pt idx="8">
                  <c:v>85.19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D85-9143-AF57-80A030AFFE19}"/>
            </c:ext>
          </c:extLst>
        </c:ser>
        <c:ser>
          <c:idx val="1"/>
          <c:order val="1"/>
          <c:spPr>
            <a:noFill/>
            <a:ln w="25400" cap="flat" cmpd="sng" algn="ctr">
              <a:solidFill>
                <a:schemeClr val="accent2"/>
              </a:solidFill>
              <a:miter lim="800000"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'f2'!$H$11:$H$19</c:f>
              <c:strCache>
                <c:ptCount val="9"/>
                <c:pt idx="0">
                  <c:v>Unione Uropea-27</c:v>
                </c:pt>
                <c:pt idx="1">
                  <c:v>Germania</c:v>
                </c:pt>
                <c:pt idx="2">
                  <c:v>Spagna</c:v>
                </c:pt>
                <c:pt idx="3">
                  <c:v>Francia</c:v>
                </c:pt>
                <c:pt idx="4">
                  <c:v>Italia</c:v>
                </c:pt>
                <c:pt idx="5">
                  <c:v>Romania</c:v>
                </c:pt>
                <c:pt idx="6">
                  <c:v>Bulgaria</c:v>
                </c:pt>
                <c:pt idx="7">
                  <c:v>Polonia</c:v>
                </c:pt>
                <c:pt idx="8">
                  <c:v>Portogallo</c:v>
                </c:pt>
              </c:strCache>
            </c:strRef>
          </c:cat>
          <c:val>
            <c:numRef>
              <c:f>'f2'!$J$11:$J$19</c:f>
              <c:numCache>
                <c:formatCode>#,##0.##########</c:formatCode>
                <c:ptCount val="9"/>
                <c:pt idx="0">
                  <c:v>100.62</c:v>
                </c:pt>
                <c:pt idx="1">
                  <c:v>100.57</c:v>
                </c:pt>
                <c:pt idx="2" formatCode="#,##0.00">
                  <c:v>106.6</c:v>
                </c:pt>
                <c:pt idx="3">
                  <c:v>106.97</c:v>
                </c:pt>
                <c:pt idx="4">
                  <c:v>93.37</c:v>
                </c:pt>
                <c:pt idx="5">
                  <c:v>96.12</c:v>
                </c:pt>
                <c:pt idx="6">
                  <c:v>94.18</c:v>
                </c:pt>
                <c:pt idx="7" formatCode="#,##0.00">
                  <c:v>108.2</c:v>
                </c:pt>
                <c:pt idx="8">
                  <c:v>119.38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D85-9143-AF57-80A030AFFE1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64"/>
        <c:overlap val="-35"/>
        <c:axId val="1079547376"/>
        <c:axId val="1079548816"/>
      </c:barChart>
      <c:catAx>
        <c:axId val="10795473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079548816"/>
        <c:crosses val="autoZero"/>
        <c:auto val="1"/>
        <c:lblAlgn val="ctr"/>
        <c:lblOffset val="100"/>
        <c:noMultiLvlLbl val="0"/>
      </c:catAx>
      <c:valAx>
        <c:axId val="1079548816"/>
        <c:scaling>
          <c:orientation val="minMax"/>
        </c:scaling>
        <c:delete val="0"/>
        <c:axPos val="l"/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07954737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  <c:userShapes r:id="rId3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9445370719695582E-2"/>
          <c:y val="7.4765287741605221E-2"/>
          <c:w val="0.89788590182023231"/>
          <c:h val="0.71429106926409336"/>
        </c:manualLayout>
      </c:layout>
      <c:lineChart>
        <c:grouping val="standard"/>
        <c:varyColors val="0"/>
        <c:ser>
          <c:idx val="0"/>
          <c:order val="0"/>
          <c:tx>
            <c:strRef>
              <c:f>'f3'!$A$2</c:f>
              <c:strCache>
                <c:ptCount val="1"/>
                <c:pt idx="0">
                  <c:v>Manif. Totale</c:v>
                </c:pt>
              </c:strCache>
            </c:strRef>
          </c:tx>
          <c:marker>
            <c:symbol val="none"/>
          </c:marker>
          <c:cat>
            <c:numRef>
              <c:f>'f3'!$B$1:$F$1</c:f>
              <c:numCache>
                <c:formatCode>General</c:formatCode>
                <c:ptCount val="5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</c:numCache>
            </c:numRef>
          </c:cat>
          <c:val>
            <c:numRef>
              <c:f>'f3'!$B$2:$F$2</c:f>
              <c:numCache>
                <c:formatCode>0</c:formatCode>
                <c:ptCount val="5"/>
                <c:pt idx="0">
                  <c:v>92.033333333333317</c:v>
                </c:pt>
                <c:pt idx="1">
                  <c:v>81.63333333333334</c:v>
                </c:pt>
                <c:pt idx="2">
                  <c:v>100.00833333333333</c:v>
                </c:pt>
                <c:pt idx="3">
                  <c:v>118.16666666666667</c:v>
                </c:pt>
                <c:pt idx="4">
                  <c:v>117.44166666666668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9F5-2D44-91ED-737CD01C836A}"/>
            </c:ext>
          </c:extLst>
        </c:ser>
        <c:ser>
          <c:idx val="1"/>
          <c:order val="1"/>
          <c:tx>
            <c:strRef>
              <c:f>'f3'!$A$3</c:f>
              <c:strCache>
                <c:ptCount val="1"/>
                <c:pt idx="0">
                  <c:v>Manif. Nazionale</c:v>
                </c:pt>
              </c:strCache>
            </c:strRef>
          </c:tx>
          <c:marker>
            <c:symbol val="none"/>
          </c:marker>
          <c:cat>
            <c:numRef>
              <c:f>'f3'!$B$1:$F$1</c:f>
              <c:numCache>
                <c:formatCode>General</c:formatCode>
                <c:ptCount val="5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</c:numCache>
            </c:numRef>
          </c:cat>
          <c:val>
            <c:numRef>
              <c:f>'f3'!$B$3:$F$3</c:f>
              <c:numCache>
                <c:formatCode>0</c:formatCode>
                <c:ptCount val="5"/>
                <c:pt idx="0">
                  <c:v>90.558333333333323</c:v>
                </c:pt>
                <c:pt idx="1">
                  <c:v>80.45</c:v>
                </c:pt>
                <c:pt idx="2">
                  <c:v>99.991666666666674</c:v>
                </c:pt>
                <c:pt idx="3">
                  <c:v>117.88333333333333</c:v>
                </c:pt>
                <c:pt idx="4">
                  <c:v>116.90833333333332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9F5-2D44-91ED-737CD01C836A}"/>
            </c:ext>
          </c:extLst>
        </c:ser>
        <c:ser>
          <c:idx val="2"/>
          <c:order val="2"/>
          <c:tx>
            <c:strRef>
              <c:f>'f3'!$A$4</c:f>
              <c:strCache>
                <c:ptCount val="1"/>
                <c:pt idx="0">
                  <c:v>Manif. Estero</c:v>
                </c:pt>
              </c:strCache>
            </c:strRef>
          </c:tx>
          <c:marker>
            <c:symbol val="none"/>
          </c:marker>
          <c:cat>
            <c:numRef>
              <c:f>'f3'!$B$1:$F$1</c:f>
              <c:numCache>
                <c:formatCode>General</c:formatCode>
                <c:ptCount val="5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</c:numCache>
            </c:numRef>
          </c:cat>
          <c:val>
            <c:numRef>
              <c:f>'f3'!$B$4:$F$4</c:f>
              <c:numCache>
                <c:formatCode>0</c:formatCode>
                <c:ptCount val="5"/>
                <c:pt idx="0">
                  <c:v>94.875</c:v>
                </c:pt>
                <c:pt idx="1">
                  <c:v>83.916666666666671</c:v>
                </c:pt>
                <c:pt idx="2">
                  <c:v>99.999999999999986</c:v>
                </c:pt>
                <c:pt idx="3">
                  <c:v>118.72500000000001</c:v>
                </c:pt>
                <c:pt idx="4">
                  <c:v>118.40833333333336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9F5-2D44-91ED-737CD01C836A}"/>
            </c:ext>
          </c:extLst>
        </c:ser>
        <c:ser>
          <c:idx val="3"/>
          <c:order val="3"/>
          <c:tx>
            <c:strRef>
              <c:f>'f3'!$A$5</c:f>
              <c:strCache>
                <c:ptCount val="1"/>
                <c:pt idx="0">
                  <c:v>Alim. Totale</c:v>
                </c:pt>
              </c:strCache>
            </c:strRef>
          </c:tx>
          <c:marker>
            <c:symbol val="none"/>
          </c:marker>
          <c:cat>
            <c:numRef>
              <c:f>'f3'!$B$1:$F$1</c:f>
              <c:numCache>
                <c:formatCode>General</c:formatCode>
                <c:ptCount val="5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</c:numCache>
            </c:numRef>
          </c:cat>
          <c:val>
            <c:numRef>
              <c:f>'f3'!$B$5:$F$5</c:f>
              <c:numCache>
                <c:formatCode>0</c:formatCode>
                <c:ptCount val="5"/>
                <c:pt idx="0">
                  <c:v>93.341666666666654</c:v>
                </c:pt>
                <c:pt idx="1">
                  <c:v>93.791666666666686</c:v>
                </c:pt>
                <c:pt idx="2">
                  <c:v>100</c:v>
                </c:pt>
                <c:pt idx="3">
                  <c:v>118.60000000000001</c:v>
                </c:pt>
                <c:pt idx="4">
                  <c:v>126.325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99F5-2D44-91ED-737CD01C836A}"/>
            </c:ext>
          </c:extLst>
        </c:ser>
        <c:ser>
          <c:idx val="4"/>
          <c:order val="4"/>
          <c:tx>
            <c:strRef>
              <c:f>'f3'!$A$6</c:f>
              <c:strCache>
                <c:ptCount val="1"/>
                <c:pt idx="0">
                  <c:v>Alim. Nazionale</c:v>
                </c:pt>
              </c:strCache>
            </c:strRef>
          </c:tx>
          <c:marker>
            <c:symbol val="none"/>
          </c:marker>
          <c:cat>
            <c:numRef>
              <c:f>'f3'!$B$1:$F$1</c:f>
              <c:numCache>
                <c:formatCode>General</c:formatCode>
                <c:ptCount val="5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</c:numCache>
            </c:numRef>
          </c:cat>
          <c:val>
            <c:numRef>
              <c:f>'f3'!$B$6:$F$6</c:f>
              <c:numCache>
                <c:formatCode>0</c:formatCode>
                <c:ptCount val="5"/>
                <c:pt idx="0">
                  <c:v>94.600000000000009</c:v>
                </c:pt>
                <c:pt idx="1">
                  <c:v>94.36666666666666</c:v>
                </c:pt>
                <c:pt idx="2">
                  <c:v>99.999999999999986</c:v>
                </c:pt>
                <c:pt idx="3">
                  <c:v>117.65833333333332</c:v>
                </c:pt>
                <c:pt idx="4">
                  <c:v>125.02499999999999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99F5-2D44-91ED-737CD01C836A}"/>
            </c:ext>
          </c:extLst>
        </c:ser>
        <c:ser>
          <c:idx val="5"/>
          <c:order val="5"/>
          <c:tx>
            <c:strRef>
              <c:f>'f3'!$A$7</c:f>
              <c:strCache>
                <c:ptCount val="1"/>
                <c:pt idx="0">
                  <c:v>Alim. Estero</c:v>
                </c:pt>
              </c:strCache>
            </c:strRef>
          </c:tx>
          <c:marker>
            <c:symbol val="none"/>
          </c:marker>
          <c:cat>
            <c:numRef>
              <c:f>'f3'!$B$1:$F$1</c:f>
              <c:numCache>
                <c:formatCode>General</c:formatCode>
                <c:ptCount val="5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</c:numCache>
            </c:numRef>
          </c:cat>
          <c:val>
            <c:numRef>
              <c:f>'f3'!$B$7:$F$7</c:f>
              <c:numCache>
                <c:formatCode>0</c:formatCode>
                <c:ptCount val="5"/>
                <c:pt idx="0">
                  <c:v>87.983333333333334</c:v>
                </c:pt>
                <c:pt idx="1">
                  <c:v>91.36666666666666</c:v>
                </c:pt>
                <c:pt idx="2">
                  <c:v>100.00833333333333</c:v>
                </c:pt>
                <c:pt idx="3">
                  <c:v>122.42500000000001</c:v>
                </c:pt>
                <c:pt idx="4">
                  <c:v>131.81666666666666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99F5-2D44-91ED-737CD01C83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93451904"/>
        <c:axId val="193453440"/>
      </c:lineChart>
      <c:catAx>
        <c:axId val="1934519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93453440"/>
        <c:crosses val="autoZero"/>
        <c:auto val="1"/>
        <c:lblAlgn val="ctr"/>
        <c:lblOffset val="100"/>
        <c:noMultiLvlLbl val="0"/>
      </c:catAx>
      <c:valAx>
        <c:axId val="193453440"/>
        <c:scaling>
          <c:orientation val="minMax"/>
          <c:min val="40"/>
        </c:scaling>
        <c:delete val="0"/>
        <c:axPos val="l"/>
        <c:majorGridlines/>
        <c:numFmt formatCode="0" sourceLinked="1"/>
        <c:majorTickMark val="out"/>
        <c:minorTickMark val="none"/>
        <c:tickLblPos val="nextTo"/>
        <c:crossAx val="193451904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'f4'!$A$2</c:f>
              <c:strCache>
                <c:ptCount val="1"/>
                <c:pt idx="0">
                  <c:v>Agricoltura, caccia e pesca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'f4'!$B$2</c:f>
              <c:numCache>
                <c:formatCode>0.0</c:formatCode>
                <c:ptCount val="1"/>
                <c:pt idx="0">
                  <c:v>11.377604891243436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988-44B7-89AB-9BC77FC30BC0}"/>
            </c:ext>
          </c:extLst>
        </c:ser>
        <c:ser>
          <c:idx val="1"/>
          <c:order val="1"/>
          <c:tx>
            <c:strRef>
              <c:f>'f4'!$A$3</c:f>
              <c:strCache>
                <c:ptCount val="1"/>
                <c:pt idx="0">
                  <c:v>Industria alimentare, bevande e tabacco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'f4'!$B$3</c:f>
              <c:numCache>
                <c:formatCode>0.0</c:formatCode>
                <c:ptCount val="1"/>
                <c:pt idx="0">
                  <c:v>29.399236991348506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988-44B7-89AB-9BC77FC30BC0}"/>
            </c:ext>
          </c:extLst>
        </c:ser>
        <c:ser>
          <c:idx val="2"/>
          <c:order val="2"/>
          <c:tx>
            <c:strRef>
              <c:f>'f4'!$A$4</c:f>
              <c:strCache>
                <c:ptCount val="1"/>
                <c:pt idx="0">
                  <c:v>Intermediazione e commercio all'ingrosso prodotti alimentari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'f4'!$B$4</c:f>
              <c:numCache>
                <c:formatCode>0.0</c:formatCode>
                <c:ptCount val="1"/>
                <c:pt idx="0">
                  <c:v>23.500765695365711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988-44B7-89AB-9BC77FC30BC0}"/>
            </c:ext>
          </c:extLst>
        </c:ser>
        <c:ser>
          <c:idx val="3"/>
          <c:order val="3"/>
          <c:tx>
            <c:strRef>
              <c:f>'f4'!$A$5</c:f>
              <c:strCache>
                <c:ptCount val="1"/>
                <c:pt idx="0">
                  <c:v>Commercio al dettaglio prodotti alimentari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'f4'!$B$5</c:f>
              <c:numCache>
                <c:formatCode>0.0</c:formatCode>
                <c:ptCount val="1"/>
                <c:pt idx="0">
                  <c:v>23.944766385477159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988-44B7-89AB-9BC77FC30BC0}"/>
            </c:ext>
          </c:extLst>
        </c:ser>
        <c:ser>
          <c:idx val="4"/>
          <c:order val="4"/>
          <c:tx>
            <c:strRef>
              <c:f>'f4'!$A$6</c:f>
              <c:strCache>
                <c:ptCount val="1"/>
                <c:pt idx="0">
                  <c:v>Ristorazione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'f4'!$B$6</c:f>
              <c:numCache>
                <c:formatCode>0.0</c:formatCode>
                <c:ptCount val="1"/>
                <c:pt idx="0">
                  <c:v>11.7776260365652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988-44B7-89AB-9BC77FC30BC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62120351"/>
        <c:axId val="462108287"/>
      </c:barChart>
      <c:catAx>
        <c:axId val="462120351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462108287"/>
        <c:crosses val="autoZero"/>
        <c:auto val="1"/>
        <c:lblAlgn val="ctr"/>
        <c:lblOffset val="100"/>
        <c:noMultiLvlLbl val="0"/>
      </c:catAx>
      <c:valAx>
        <c:axId val="462108287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6212035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'f5'!$B$1</c:f>
              <c:strCache>
                <c:ptCount val="1"/>
                <c:pt idx="0">
                  <c:v>2023/2022 (%)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'f5'!$A$2:$A$7</c:f>
              <c:strCache>
                <c:ptCount val="6"/>
                <c:pt idx="0">
                  <c:v>Agricoltura, caccia e pesca</c:v>
                </c:pt>
                <c:pt idx="1">
                  <c:v>Industria alimentare, bevande e tabacco</c:v>
                </c:pt>
                <c:pt idx="2">
                  <c:v>Intermediazione e commercio all'ingrosso prodotti alimentari</c:v>
                </c:pt>
                <c:pt idx="3">
                  <c:v>Commercio al dettaglio prodotti alimentari</c:v>
                </c:pt>
                <c:pt idx="4">
                  <c:v>Ristorazione</c:v>
                </c:pt>
                <c:pt idx="5">
                  <c:v>SAAC </c:v>
                </c:pt>
              </c:strCache>
            </c:strRef>
          </c:cat>
          <c:val>
            <c:numRef>
              <c:f>'f5'!$B$2:$B$7</c:f>
              <c:numCache>
                <c:formatCode>0.0</c:formatCode>
                <c:ptCount val="6"/>
                <c:pt idx="0">
                  <c:v>1.9817221531428346</c:v>
                </c:pt>
                <c:pt idx="1">
                  <c:v>6.5815341920810813</c:v>
                </c:pt>
                <c:pt idx="2">
                  <c:v>4.5056270022168752</c:v>
                </c:pt>
                <c:pt idx="3">
                  <c:v>5.8378464479133614</c:v>
                </c:pt>
                <c:pt idx="4">
                  <c:v>12.102404965089212</c:v>
                </c:pt>
                <c:pt idx="5">
                  <c:v>5.9793367094731602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578-485A-9598-FF485DD8B9E7}"/>
            </c:ext>
          </c:extLst>
        </c:ser>
        <c:ser>
          <c:idx val="1"/>
          <c:order val="1"/>
          <c:tx>
            <c:strRef>
              <c:f>'f5'!$C$1</c:f>
              <c:strCache>
                <c:ptCount val="1"/>
                <c:pt idx="0">
                  <c:v>2023/2019 (%)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'f5'!$A$2:$A$7</c:f>
              <c:strCache>
                <c:ptCount val="6"/>
                <c:pt idx="0">
                  <c:v>Agricoltura, caccia e pesca</c:v>
                </c:pt>
                <c:pt idx="1">
                  <c:v>Industria alimentare, bevande e tabacco</c:v>
                </c:pt>
                <c:pt idx="2">
                  <c:v>Intermediazione e commercio all'ingrosso prodotti alimentari</c:v>
                </c:pt>
                <c:pt idx="3">
                  <c:v>Commercio al dettaglio prodotti alimentari</c:v>
                </c:pt>
                <c:pt idx="4">
                  <c:v>Ristorazione</c:v>
                </c:pt>
                <c:pt idx="5">
                  <c:v>SAAC </c:v>
                </c:pt>
              </c:strCache>
            </c:strRef>
          </c:cat>
          <c:val>
            <c:numRef>
              <c:f>'f5'!$C$2:$C$7</c:f>
              <c:numCache>
                <c:formatCode>0.0</c:formatCode>
                <c:ptCount val="6"/>
                <c:pt idx="0">
                  <c:v>25.750908953909608</c:v>
                </c:pt>
                <c:pt idx="1">
                  <c:v>35.794957056611558</c:v>
                </c:pt>
                <c:pt idx="2">
                  <c:v>21.005472338288232</c:v>
                </c:pt>
                <c:pt idx="3">
                  <c:v>19.86530467730843</c:v>
                </c:pt>
                <c:pt idx="4">
                  <c:v>24.8321437186857</c:v>
                </c:pt>
                <c:pt idx="5">
                  <c:v>25.738927661554207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578-485A-9598-FF485DD8B9E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462117855"/>
        <c:axId val="462120767"/>
      </c:barChart>
      <c:catAx>
        <c:axId val="462117855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62120767"/>
        <c:crosses val="autoZero"/>
        <c:auto val="1"/>
        <c:lblAlgn val="ctr"/>
        <c:lblOffset val="100"/>
        <c:noMultiLvlLbl val="0"/>
      </c:catAx>
      <c:valAx>
        <c:axId val="462120767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6211785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'f6'!$A$1:$A$20</c:f>
              <c:strCache>
                <c:ptCount val="20"/>
                <c:pt idx="0">
                  <c:v>Lombardia</c:v>
                </c:pt>
                <c:pt idx="1">
                  <c:v>Emilia-Romagna</c:v>
                </c:pt>
                <c:pt idx="2">
                  <c:v>Veneto</c:v>
                </c:pt>
                <c:pt idx="3">
                  <c:v>Lazio</c:v>
                </c:pt>
                <c:pt idx="4">
                  <c:v>Campania</c:v>
                </c:pt>
                <c:pt idx="5">
                  <c:v>Piemonte</c:v>
                </c:pt>
                <c:pt idx="6">
                  <c:v>Puglia</c:v>
                </c:pt>
                <c:pt idx="7">
                  <c:v>Sicilia</c:v>
                </c:pt>
                <c:pt idx="8">
                  <c:v>Toscana</c:v>
                </c:pt>
                <c:pt idx="9">
                  <c:v>Trentino-Alto Adige</c:v>
                </c:pt>
                <c:pt idx="10">
                  <c:v>Sardegna</c:v>
                </c:pt>
                <c:pt idx="11">
                  <c:v>Liguria</c:v>
                </c:pt>
                <c:pt idx="12">
                  <c:v>Marche</c:v>
                </c:pt>
                <c:pt idx="13">
                  <c:v>Calabria</c:v>
                </c:pt>
                <c:pt idx="14">
                  <c:v>Abruzzo</c:v>
                </c:pt>
                <c:pt idx="15">
                  <c:v>Umbria</c:v>
                </c:pt>
                <c:pt idx="16">
                  <c:v>Friuli Venezia Giulia</c:v>
                </c:pt>
                <c:pt idx="17">
                  <c:v>Basilicata</c:v>
                </c:pt>
                <c:pt idx="18">
                  <c:v>Molise</c:v>
                </c:pt>
                <c:pt idx="19">
                  <c:v>Valle d'Aosta</c:v>
                </c:pt>
              </c:strCache>
            </c:strRef>
          </c:cat>
          <c:val>
            <c:numRef>
              <c:f>'f6'!$B$1:$B$20</c:f>
              <c:numCache>
                <c:formatCode>0.0</c:formatCode>
                <c:ptCount val="20"/>
                <c:pt idx="0">
                  <c:v>17.913969631126406</c:v>
                </c:pt>
                <c:pt idx="1">
                  <c:v>12.735198196070657</c:v>
                </c:pt>
                <c:pt idx="2">
                  <c:v>11.05466926318252</c:v>
                </c:pt>
                <c:pt idx="3">
                  <c:v>7.8487675635896705</c:v>
                </c:pt>
                <c:pt idx="4">
                  <c:v>7.4748153932392407</c:v>
                </c:pt>
                <c:pt idx="5">
                  <c:v>7.3414181054549461</c:v>
                </c:pt>
                <c:pt idx="6">
                  <c:v>6.0679573281922004</c:v>
                </c:pt>
                <c:pt idx="7">
                  <c:v>5.6981701204951003</c:v>
                </c:pt>
                <c:pt idx="8">
                  <c:v>5.0997798297075212</c:v>
                </c:pt>
                <c:pt idx="9">
                  <c:v>3.1029592717979675</c:v>
                </c:pt>
                <c:pt idx="10">
                  <c:v>2.3790263988722908</c:v>
                </c:pt>
                <c:pt idx="11">
                  <c:v>2.2136607975027922</c:v>
                </c:pt>
                <c:pt idx="12">
                  <c:v>2.1330348027414496</c:v>
                </c:pt>
                <c:pt idx="13">
                  <c:v>2.0576849446543513</c:v>
                </c:pt>
                <c:pt idx="14">
                  <c:v>1.9433950927001946</c:v>
                </c:pt>
                <c:pt idx="15">
                  <c:v>1.8243728462714257</c:v>
                </c:pt>
                <c:pt idx="16">
                  <c:v>1.7105785034161953</c:v>
                </c:pt>
                <c:pt idx="17">
                  <c:v>0.79504497276102604</c:v>
                </c:pt>
                <c:pt idx="18">
                  <c:v>0.43871651244363952</c:v>
                </c:pt>
                <c:pt idx="19">
                  <c:v>0.16678042578041596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9AA-4728-AD83-107ADC62DD9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297772304"/>
        <c:axId val="1297776464"/>
      </c:barChart>
      <c:catAx>
        <c:axId val="12977723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297776464"/>
        <c:crosses val="autoZero"/>
        <c:auto val="1"/>
        <c:lblAlgn val="ctr"/>
        <c:lblOffset val="100"/>
        <c:noMultiLvlLbl val="0"/>
      </c:catAx>
      <c:valAx>
        <c:axId val="12977764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29777230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'f7'!$A$1:$A$20</c:f>
              <c:strCache>
                <c:ptCount val="20"/>
                <c:pt idx="0">
                  <c:v>Calabria</c:v>
                </c:pt>
                <c:pt idx="1">
                  <c:v>Molise</c:v>
                </c:pt>
                <c:pt idx="2">
                  <c:v>Puglia</c:v>
                </c:pt>
                <c:pt idx="3">
                  <c:v>Sardegna</c:v>
                </c:pt>
                <c:pt idx="4">
                  <c:v>Sicilia</c:v>
                </c:pt>
                <c:pt idx="5">
                  <c:v>Umbria</c:v>
                </c:pt>
                <c:pt idx="6">
                  <c:v>Campania</c:v>
                </c:pt>
                <c:pt idx="7">
                  <c:v>Trentino-Alto Adige</c:v>
                </c:pt>
                <c:pt idx="8">
                  <c:v>Emilia-Romagna</c:v>
                </c:pt>
                <c:pt idx="9">
                  <c:v>Abruzzo</c:v>
                </c:pt>
                <c:pt idx="10">
                  <c:v>Basilicata</c:v>
                </c:pt>
                <c:pt idx="11">
                  <c:v>Veneto</c:v>
                </c:pt>
                <c:pt idx="12">
                  <c:v>Marche</c:v>
                </c:pt>
                <c:pt idx="13">
                  <c:v>Liguria</c:v>
                </c:pt>
                <c:pt idx="14">
                  <c:v>Piemonte</c:v>
                </c:pt>
                <c:pt idx="15">
                  <c:v>Friuli Venezia Giulia</c:v>
                </c:pt>
                <c:pt idx="16">
                  <c:v>Valle d'Aosta</c:v>
                </c:pt>
                <c:pt idx="17">
                  <c:v>Toscana</c:v>
                </c:pt>
                <c:pt idx="18">
                  <c:v>Lombardia</c:v>
                </c:pt>
                <c:pt idx="19">
                  <c:v>Lazio</c:v>
                </c:pt>
              </c:strCache>
            </c:strRef>
          </c:cat>
          <c:val>
            <c:numRef>
              <c:f>'f7'!$B$1:$B$20</c:f>
              <c:numCache>
                <c:formatCode>0.0</c:formatCode>
                <c:ptCount val="20"/>
                <c:pt idx="0">
                  <c:v>37.197398347416694</c:v>
                </c:pt>
                <c:pt idx="1">
                  <c:v>37.17979889807556</c:v>
                </c:pt>
                <c:pt idx="2">
                  <c:v>33.40134935689958</c:v>
                </c:pt>
                <c:pt idx="3">
                  <c:v>31.363042391779985</c:v>
                </c:pt>
                <c:pt idx="4">
                  <c:v>28.909412795949681</c:v>
                </c:pt>
                <c:pt idx="5">
                  <c:v>28.327249478045069</c:v>
                </c:pt>
                <c:pt idx="6">
                  <c:v>27.287421411993041</c:v>
                </c:pt>
                <c:pt idx="7">
                  <c:v>24.239445861841123</c:v>
                </c:pt>
                <c:pt idx="8">
                  <c:v>22.594774545480348</c:v>
                </c:pt>
                <c:pt idx="9">
                  <c:v>22.56538146814685</c:v>
                </c:pt>
                <c:pt idx="10">
                  <c:v>21.960377774290187</c:v>
                </c:pt>
                <c:pt idx="11">
                  <c:v>18.813269936114949</c:v>
                </c:pt>
                <c:pt idx="12">
                  <c:v>17.507787713401743</c:v>
                </c:pt>
                <c:pt idx="13">
                  <c:v>15.135505380395598</c:v>
                </c:pt>
                <c:pt idx="14">
                  <c:v>15.075744002891648</c:v>
                </c:pt>
                <c:pt idx="15">
                  <c:v>14.949617807999187</c:v>
                </c:pt>
                <c:pt idx="16">
                  <c:v>14.767101794439903</c:v>
                </c:pt>
                <c:pt idx="17">
                  <c:v>14.562098995620843</c:v>
                </c:pt>
                <c:pt idx="18">
                  <c:v>10.917592502743814</c:v>
                </c:pt>
                <c:pt idx="19">
                  <c:v>8.8334347129941211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F08-4FD9-BEC1-A90AB9B91A6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206577632"/>
        <c:axId val="1206557664"/>
      </c:barChart>
      <c:catAx>
        <c:axId val="12065776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206557664"/>
        <c:crosses val="autoZero"/>
        <c:auto val="1"/>
        <c:lblAlgn val="ctr"/>
        <c:lblOffset val="100"/>
        <c:noMultiLvlLbl val="0"/>
      </c:catAx>
      <c:valAx>
        <c:axId val="12065576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20657763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'f8'!$B$1</c:f>
              <c:strCache>
                <c:ptCount val="1"/>
                <c:pt idx="0">
                  <c:v>Agricoltura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'f8'!$A$2:$A$21</c:f>
              <c:strCache>
                <c:ptCount val="20"/>
                <c:pt idx="0">
                  <c:v>Piemonte</c:v>
                </c:pt>
                <c:pt idx="1">
                  <c:v>Valle d'Aosta</c:v>
                </c:pt>
                <c:pt idx="2">
                  <c:v>Liguria</c:v>
                </c:pt>
                <c:pt idx="3">
                  <c:v>Lombardia</c:v>
                </c:pt>
                <c:pt idx="4">
                  <c:v>Trentino-Alto Adige</c:v>
                </c:pt>
                <c:pt idx="5">
                  <c:v>Veneto</c:v>
                </c:pt>
                <c:pt idx="6">
                  <c:v>Friuli Venezia Giulia</c:v>
                </c:pt>
                <c:pt idx="7">
                  <c:v>Emilia-Romagna</c:v>
                </c:pt>
                <c:pt idx="8">
                  <c:v>Toscana</c:v>
                </c:pt>
                <c:pt idx="9">
                  <c:v>Umbria</c:v>
                </c:pt>
                <c:pt idx="10">
                  <c:v>Marche</c:v>
                </c:pt>
                <c:pt idx="11">
                  <c:v>Lazio</c:v>
                </c:pt>
                <c:pt idx="12">
                  <c:v>Abruzzo</c:v>
                </c:pt>
                <c:pt idx="13">
                  <c:v>Molise</c:v>
                </c:pt>
                <c:pt idx="14">
                  <c:v>Campania</c:v>
                </c:pt>
                <c:pt idx="15">
                  <c:v>Puglia</c:v>
                </c:pt>
                <c:pt idx="16">
                  <c:v>Basilicata</c:v>
                </c:pt>
                <c:pt idx="17">
                  <c:v>Calabria</c:v>
                </c:pt>
                <c:pt idx="18">
                  <c:v>Sicilia</c:v>
                </c:pt>
                <c:pt idx="19">
                  <c:v>Sardegna</c:v>
                </c:pt>
              </c:strCache>
            </c:strRef>
          </c:cat>
          <c:val>
            <c:numRef>
              <c:f>'f8'!$B$2:$B$21</c:f>
              <c:numCache>
                <c:formatCode>0.0</c:formatCode>
                <c:ptCount val="20"/>
                <c:pt idx="0">
                  <c:v>10.491147323128761</c:v>
                </c:pt>
                <c:pt idx="1">
                  <c:v>12.584939594128928</c:v>
                </c:pt>
                <c:pt idx="2">
                  <c:v>6.0057769928954317</c:v>
                </c:pt>
                <c:pt idx="3">
                  <c:v>9.4390910430251154</c:v>
                </c:pt>
                <c:pt idx="4">
                  <c:v>15.159620672488087</c:v>
                </c:pt>
                <c:pt idx="5">
                  <c:v>11.037055308412718</c:v>
                </c:pt>
                <c:pt idx="6">
                  <c:v>14.04445603642999</c:v>
                </c:pt>
                <c:pt idx="7">
                  <c:v>10.447263325682824</c:v>
                </c:pt>
                <c:pt idx="8">
                  <c:v>12.115427755468723</c:v>
                </c:pt>
                <c:pt idx="9">
                  <c:v>10.138089999065365</c:v>
                </c:pt>
                <c:pt idx="10">
                  <c:v>12.540324836491662</c:v>
                </c:pt>
                <c:pt idx="11">
                  <c:v>8.0247772774440751</c:v>
                </c:pt>
                <c:pt idx="12">
                  <c:v>16.010051995696532</c:v>
                </c:pt>
                <c:pt idx="13">
                  <c:v>27.32491439592556</c:v>
                </c:pt>
                <c:pt idx="14">
                  <c:v>10.29799794538051</c:v>
                </c:pt>
                <c:pt idx="15">
                  <c:v>14.984243114514701</c:v>
                </c:pt>
                <c:pt idx="16">
                  <c:v>24.776977404480771</c:v>
                </c:pt>
                <c:pt idx="17">
                  <c:v>24.438848251842174</c:v>
                </c:pt>
                <c:pt idx="18">
                  <c:v>18.114302191753907</c:v>
                </c:pt>
                <c:pt idx="19">
                  <c:v>18.476780050718993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1D0-4504-A215-B7DB5A65E549}"/>
            </c:ext>
          </c:extLst>
        </c:ser>
        <c:ser>
          <c:idx val="1"/>
          <c:order val="1"/>
          <c:tx>
            <c:strRef>
              <c:f>'f8'!$C$1</c:f>
              <c:strCache>
                <c:ptCount val="1"/>
                <c:pt idx="0">
                  <c:v>IAB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'f8'!$A$2:$A$21</c:f>
              <c:strCache>
                <c:ptCount val="20"/>
                <c:pt idx="0">
                  <c:v>Piemonte</c:v>
                </c:pt>
                <c:pt idx="1">
                  <c:v>Valle d'Aosta</c:v>
                </c:pt>
                <c:pt idx="2">
                  <c:v>Liguria</c:v>
                </c:pt>
                <c:pt idx="3">
                  <c:v>Lombardia</c:v>
                </c:pt>
                <c:pt idx="4">
                  <c:v>Trentino-Alto Adige</c:v>
                </c:pt>
                <c:pt idx="5">
                  <c:v>Veneto</c:v>
                </c:pt>
                <c:pt idx="6">
                  <c:v>Friuli Venezia Giulia</c:v>
                </c:pt>
                <c:pt idx="7">
                  <c:v>Emilia-Romagna</c:v>
                </c:pt>
                <c:pt idx="8">
                  <c:v>Toscana</c:v>
                </c:pt>
                <c:pt idx="9">
                  <c:v>Umbria</c:v>
                </c:pt>
                <c:pt idx="10">
                  <c:v>Marche</c:v>
                </c:pt>
                <c:pt idx="11">
                  <c:v>Lazio</c:v>
                </c:pt>
                <c:pt idx="12">
                  <c:v>Abruzzo</c:v>
                </c:pt>
                <c:pt idx="13">
                  <c:v>Molise</c:v>
                </c:pt>
                <c:pt idx="14">
                  <c:v>Campania</c:v>
                </c:pt>
                <c:pt idx="15">
                  <c:v>Puglia</c:v>
                </c:pt>
                <c:pt idx="16">
                  <c:v>Basilicata</c:v>
                </c:pt>
                <c:pt idx="17">
                  <c:v>Calabria</c:v>
                </c:pt>
                <c:pt idx="18">
                  <c:v>Sicilia</c:v>
                </c:pt>
                <c:pt idx="19">
                  <c:v>Sardegna</c:v>
                </c:pt>
              </c:strCache>
            </c:strRef>
          </c:cat>
          <c:val>
            <c:numRef>
              <c:f>'f8'!$C$2:$C$21</c:f>
              <c:numCache>
                <c:formatCode>0.0</c:formatCode>
                <c:ptCount val="20"/>
                <c:pt idx="0">
                  <c:v>38.298688575603492</c:v>
                </c:pt>
                <c:pt idx="1">
                  <c:v>19.923690632918749</c:v>
                </c:pt>
                <c:pt idx="2">
                  <c:v>13.752126307521031</c:v>
                </c:pt>
                <c:pt idx="3">
                  <c:v>33.721591836548129</c:v>
                </c:pt>
                <c:pt idx="4">
                  <c:v>27.192756389502915</c:v>
                </c:pt>
                <c:pt idx="5">
                  <c:v>35.568799628342454</c:v>
                </c:pt>
                <c:pt idx="6">
                  <c:v>27.765369329336899</c:v>
                </c:pt>
                <c:pt idx="7">
                  <c:v>40.656238582358185</c:v>
                </c:pt>
                <c:pt idx="8">
                  <c:v>23.805821167751134</c:v>
                </c:pt>
                <c:pt idx="9">
                  <c:v>25.979322053096173</c:v>
                </c:pt>
                <c:pt idx="10">
                  <c:v>21.143115475042844</c:v>
                </c:pt>
                <c:pt idx="11">
                  <c:v>12.002129887478404</c:v>
                </c:pt>
                <c:pt idx="12">
                  <c:v>27.243234837100538</c:v>
                </c:pt>
                <c:pt idx="13">
                  <c:v>23.088611954807782</c:v>
                </c:pt>
                <c:pt idx="14">
                  <c:v>23.673991887833051</c:v>
                </c:pt>
                <c:pt idx="15">
                  <c:v>20.611349208464482</c:v>
                </c:pt>
                <c:pt idx="16">
                  <c:v>17.697781458433816</c:v>
                </c:pt>
                <c:pt idx="17">
                  <c:v>11.428775311299795</c:v>
                </c:pt>
                <c:pt idx="18">
                  <c:v>14.80006272756432</c:v>
                </c:pt>
                <c:pt idx="19">
                  <c:v>17.828156411158609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1D0-4504-A215-B7DB5A65E549}"/>
            </c:ext>
          </c:extLst>
        </c:ser>
        <c:ser>
          <c:idx val="2"/>
          <c:order val="2"/>
          <c:tx>
            <c:strRef>
              <c:f>'f8'!$D$1</c:f>
              <c:strCache>
                <c:ptCount val="1"/>
                <c:pt idx="0">
                  <c:v>Ingrosso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'f8'!$A$2:$A$21</c:f>
              <c:strCache>
                <c:ptCount val="20"/>
                <c:pt idx="0">
                  <c:v>Piemonte</c:v>
                </c:pt>
                <c:pt idx="1">
                  <c:v>Valle d'Aosta</c:v>
                </c:pt>
                <c:pt idx="2">
                  <c:v>Liguria</c:v>
                </c:pt>
                <c:pt idx="3">
                  <c:v>Lombardia</c:v>
                </c:pt>
                <c:pt idx="4">
                  <c:v>Trentino-Alto Adige</c:v>
                </c:pt>
                <c:pt idx="5">
                  <c:v>Veneto</c:v>
                </c:pt>
                <c:pt idx="6">
                  <c:v>Friuli Venezia Giulia</c:v>
                </c:pt>
                <c:pt idx="7">
                  <c:v>Emilia-Romagna</c:v>
                </c:pt>
                <c:pt idx="8">
                  <c:v>Toscana</c:v>
                </c:pt>
                <c:pt idx="9">
                  <c:v>Umbria</c:v>
                </c:pt>
                <c:pt idx="10">
                  <c:v>Marche</c:v>
                </c:pt>
                <c:pt idx="11">
                  <c:v>Lazio</c:v>
                </c:pt>
                <c:pt idx="12">
                  <c:v>Abruzzo</c:v>
                </c:pt>
                <c:pt idx="13">
                  <c:v>Molise</c:v>
                </c:pt>
                <c:pt idx="14">
                  <c:v>Campania</c:v>
                </c:pt>
                <c:pt idx="15">
                  <c:v>Puglia</c:v>
                </c:pt>
                <c:pt idx="16">
                  <c:v>Basilicata</c:v>
                </c:pt>
                <c:pt idx="17">
                  <c:v>Calabria</c:v>
                </c:pt>
                <c:pt idx="18">
                  <c:v>Sicilia</c:v>
                </c:pt>
                <c:pt idx="19">
                  <c:v>Sardegna</c:v>
                </c:pt>
              </c:strCache>
            </c:strRef>
          </c:cat>
          <c:val>
            <c:numRef>
              <c:f>'f8'!$D$2:$D$21</c:f>
              <c:numCache>
                <c:formatCode>0.0</c:formatCode>
                <c:ptCount val="20"/>
                <c:pt idx="0">
                  <c:v>15.145476594232433</c:v>
                </c:pt>
                <c:pt idx="1">
                  <c:v>10.004231877375533</c:v>
                </c:pt>
                <c:pt idx="2">
                  <c:v>29.462693285312859</c:v>
                </c:pt>
                <c:pt idx="3">
                  <c:v>20.190529819746601</c:v>
                </c:pt>
                <c:pt idx="4">
                  <c:v>30.249299612957575</c:v>
                </c:pt>
                <c:pt idx="5">
                  <c:v>23.011774088130306</c:v>
                </c:pt>
                <c:pt idx="6">
                  <c:v>12.791773160529802</c:v>
                </c:pt>
                <c:pt idx="7">
                  <c:v>24.57596427683395</c:v>
                </c:pt>
                <c:pt idx="8">
                  <c:v>18.150173187818545</c:v>
                </c:pt>
                <c:pt idx="9">
                  <c:v>30.367492874529852</c:v>
                </c:pt>
                <c:pt idx="10">
                  <c:v>16.933803426668732</c:v>
                </c:pt>
                <c:pt idx="11">
                  <c:v>31.369460792448034</c:v>
                </c:pt>
                <c:pt idx="12">
                  <c:v>17.299244872798205</c:v>
                </c:pt>
                <c:pt idx="13">
                  <c:v>9.3046588026122876</c:v>
                </c:pt>
                <c:pt idx="14">
                  <c:v>22.791097238932327</c:v>
                </c:pt>
                <c:pt idx="15">
                  <c:v>24.053721695796185</c:v>
                </c:pt>
                <c:pt idx="16">
                  <c:v>12.859227395988118</c:v>
                </c:pt>
                <c:pt idx="17">
                  <c:v>14.012043277370712</c:v>
                </c:pt>
                <c:pt idx="18">
                  <c:v>22.947840316268902</c:v>
                </c:pt>
                <c:pt idx="19">
                  <c:v>16.512938428285441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1D0-4504-A215-B7DB5A65E549}"/>
            </c:ext>
          </c:extLst>
        </c:ser>
        <c:ser>
          <c:idx val="3"/>
          <c:order val="3"/>
          <c:tx>
            <c:strRef>
              <c:f>'f8'!$E$1</c:f>
              <c:strCache>
                <c:ptCount val="1"/>
                <c:pt idx="0">
                  <c:v>Dettaglio (stima)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'f8'!$A$2:$A$21</c:f>
              <c:strCache>
                <c:ptCount val="20"/>
                <c:pt idx="0">
                  <c:v>Piemonte</c:v>
                </c:pt>
                <c:pt idx="1">
                  <c:v>Valle d'Aosta</c:v>
                </c:pt>
                <c:pt idx="2">
                  <c:v>Liguria</c:v>
                </c:pt>
                <c:pt idx="3">
                  <c:v>Lombardia</c:v>
                </c:pt>
                <c:pt idx="4">
                  <c:v>Trentino-Alto Adige</c:v>
                </c:pt>
                <c:pt idx="5">
                  <c:v>Veneto</c:v>
                </c:pt>
                <c:pt idx="6">
                  <c:v>Friuli Venezia Giulia</c:v>
                </c:pt>
                <c:pt idx="7">
                  <c:v>Emilia-Romagna</c:v>
                </c:pt>
                <c:pt idx="8">
                  <c:v>Toscana</c:v>
                </c:pt>
                <c:pt idx="9">
                  <c:v>Umbria</c:v>
                </c:pt>
                <c:pt idx="10">
                  <c:v>Marche</c:v>
                </c:pt>
                <c:pt idx="11">
                  <c:v>Lazio</c:v>
                </c:pt>
                <c:pt idx="12">
                  <c:v>Abruzzo</c:v>
                </c:pt>
                <c:pt idx="13">
                  <c:v>Molise</c:v>
                </c:pt>
                <c:pt idx="14">
                  <c:v>Campania</c:v>
                </c:pt>
                <c:pt idx="15">
                  <c:v>Puglia</c:v>
                </c:pt>
                <c:pt idx="16">
                  <c:v>Basilicata</c:v>
                </c:pt>
                <c:pt idx="17">
                  <c:v>Calabria</c:v>
                </c:pt>
                <c:pt idx="18">
                  <c:v>Sicilia</c:v>
                </c:pt>
                <c:pt idx="19">
                  <c:v>Sardegna</c:v>
                </c:pt>
              </c:strCache>
            </c:strRef>
          </c:cat>
          <c:val>
            <c:numRef>
              <c:f>'f8'!$E$2:$E$21</c:f>
              <c:numCache>
                <c:formatCode>0.0</c:formatCode>
                <c:ptCount val="20"/>
                <c:pt idx="0">
                  <c:v>20.144618776337619</c:v>
                </c:pt>
                <c:pt idx="1">
                  <c:v>28.610978576722246</c:v>
                </c:pt>
                <c:pt idx="2">
                  <c:v>27.688261403683196</c:v>
                </c:pt>
                <c:pt idx="3">
                  <c:v>16.450354640252133</c:v>
                </c:pt>
                <c:pt idx="4">
                  <c:v>14.302223092712108</c:v>
                </c:pt>
                <c:pt idx="5">
                  <c:v>13.466141277102064</c:v>
                </c:pt>
                <c:pt idx="6">
                  <c:v>25.586403348930002</c:v>
                </c:pt>
                <c:pt idx="7">
                  <c:v>10.773996082291378</c:v>
                </c:pt>
                <c:pt idx="8">
                  <c:v>22.05945214721066</c:v>
                </c:pt>
                <c:pt idx="9">
                  <c:v>18.943294108609788</c:v>
                </c:pt>
                <c:pt idx="10">
                  <c:v>25.500771426979174</c:v>
                </c:pt>
                <c:pt idx="11">
                  <c:v>24.665055161566158</c:v>
                </c:pt>
                <c:pt idx="12">
                  <c:v>23.430280393954682</c:v>
                </c:pt>
                <c:pt idx="13">
                  <c:v>23.853167229736112</c:v>
                </c:pt>
                <c:pt idx="14">
                  <c:v>26.583238132967946</c:v>
                </c:pt>
                <c:pt idx="15">
                  <c:v>21.97663308363019</c:v>
                </c:pt>
                <c:pt idx="16">
                  <c:v>29.640358462879231</c:v>
                </c:pt>
                <c:pt idx="17">
                  <c:v>35.830481291380451</c:v>
                </c:pt>
                <c:pt idx="18">
                  <c:v>29.164686536181385</c:v>
                </c:pt>
                <c:pt idx="19">
                  <c:v>30.172757828583137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1D0-4504-A215-B7DB5A65E549}"/>
            </c:ext>
          </c:extLst>
        </c:ser>
        <c:ser>
          <c:idx val="4"/>
          <c:order val="4"/>
          <c:tx>
            <c:strRef>
              <c:f>'f8'!$F$1</c:f>
              <c:strCache>
                <c:ptCount val="1"/>
                <c:pt idx="0">
                  <c:v>Ristorazione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'f8'!$A$2:$A$21</c:f>
              <c:strCache>
                <c:ptCount val="20"/>
                <c:pt idx="0">
                  <c:v>Piemonte</c:v>
                </c:pt>
                <c:pt idx="1">
                  <c:v>Valle d'Aosta</c:v>
                </c:pt>
                <c:pt idx="2">
                  <c:v>Liguria</c:v>
                </c:pt>
                <c:pt idx="3">
                  <c:v>Lombardia</c:v>
                </c:pt>
                <c:pt idx="4">
                  <c:v>Trentino-Alto Adige</c:v>
                </c:pt>
                <c:pt idx="5">
                  <c:v>Veneto</c:v>
                </c:pt>
                <c:pt idx="6">
                  <c:v>Friuli Venezia Giulia</c:v>
                </c:pt>
                <c:pt idx="7">
                  <c:v>Emilia-Romagna</c:v>
                </c:pt>
                <c:pt idx="8">
                  <c:v>Toscana</c:v>
                </c:pt>
                <c:pt idx="9">
                  <c:v>Umbria</c:v>
                </c:pt>
                <c:pt idx="10">
                  <c:v>Marche</c:v>
                </c:pt>
                <c:pt idx="11">
                  <c:v>Lazio</c:v>
                </c:pt>
                <c:pt idx="12">
                  <c:v>Abruzzo</c:v>
                </c:pt>
                <c:pt idx="13">
                  <c:v>Molise</c:v>
                </c:pt>
                <c:pt idx="14">
                  <c:v>Campania</c:v>
                </c:pt>
                <c:pt idx="15">
                  <c:v>Puglia</c:v>
                </c:pt>
                <c:pt idx="16">
                  <c:v>Basilicata</c:v>
                </c:pt>
                <c:pt idx="17">
                  <c:v>Calabria</c:v>
                </c:pt>
                <c:pt idx="18">
                  <c:v>Sicilia</c:v>
                </c:pt>
                <c:pt idx="19">
                  <c:v>Sardegna</c:v>
                </c:pt>
              </c:strCache>
            </c:strRef>
          </c:cat>
          <c:val>
            <c:numRef>
              <c:f>'f8'!$F$2:$F$21</c:f>
              <c:numCache>
                <c:formatCode>0.0</c:formatCode>
                <c:ptCount val="20"/>
                <c:pt idx="0">
                  <c:v>9.2790023036092428</c:v>
                </c:pt>
                <c:pt idx="1">
                  <c:v>23.707714629528443</c:v>
                </c:pt>
                <c:pt idx="2">
                  <c:v>15.454228330724456</c:v>
                </c:pt>
                <c:pt idx="3">
                  <c:v>12.81108871983013</c:v>
                </c:pt>
                <c:pt idx="4">
                  <c:v>9.7839532006946186</c:v>
                </c:pt>
                <c:pt idx="5">
                  <c:v>9.7638905470080779</c:v>
                </c:pt>
                <c:pt idx="6">
                  <c:v>14.074576082672626</c:v>
                </c:pt>
                <c:pt idx="7">
                  <c:v>8.3127863948033145</c:v>
                </c:pt>
                <c:pt idx="8">
                  <c:v>16.252570640866562</c:v>
                </c:pt>
                <c:pt idx="9">
                  <c:v>8.2160870882953692</c:v>
                </c:pt>
                <c:pt idx="10">
                  <c:v>12.24854300180127</c:v>
                </c:pt>
                <c:pt idx="11">
                  <c:v>16.124494790134683</c:v>
                </c:pt>
                <c:pt idx="12">
                  <c:v>11.150859402527185</c:v>
                </c:pt>
                <c:pt idx="13">
                  <c:v>8.8650359058147004</c:v>
                </c:pt>
                <c:pt idx="14">
                  <c:v>8.6740955022711876</c:v>
                </c:pt>
                <c:pt idx="15">
                  <c:v>8.2375730443624064</c:v>
                </c:pt>
                <c:pt idx="16">
                  <c:v>7.9129285517896246</c:v>
                </c:pt>
                <c:pt idx="17">
                  <c:v>8.7423861306826147</c:v>
                </c:pt>
                <c:pt idx="18">
                  <c:v>8.6592559963233242</c:v>
                </c:pt>
                <c:pt idx="19">
                  <c:v>11.382338975547073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1D0-4504-A215-B7DB5A65E549}"/>
            </c:ext>
          </c:extLst>
        </c:ser>
        <c:ser>
          <c:idx val="5"/>
          <c:order val="5"/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'f8'!$A$2:$A$21</c:f>
              <c:strCache>
                <c:ptCount val="20"/>
                <c:pt idx="0">
                  <c:v>Piemonte</c:v>
                </c:pt>
                <c:pt idx="1">
                  <c:v>Valle d'Aosta</c:v>
                </c:pt>
                <c:pt idx="2">
                  <c:v>Liguria</c:v>
                </c:pt>
                <c:pt idx="3">
                  <c:v>Lombardia</c:v>
                </c:pt>
                <c:pt idx="4">
                  <c:v>Trentino-Alto Adige</c:v>
                </c:pt>
                <c:pt idx="5">
                  <c:v>Veneto</c:v>
                </c:pt>
                <c:pt idx="6">
                  <c:v>Friuli Venezia Giulia</c:v>
                </c:pt>
                <c:pt idx="7">
                  <c:v>Emilia-Romagna</c:v>
                </c:pt>
                <c:pt idx="8">
                  <c:v>Toscana</c:v>
                </c:pt>
                <c:pt idx="9">
                  <c:v>Umbria</c:v>
                </c:pt>
                <c:pt idx="10">
                  <c:v>Marche</c:v>
                </c:pt>
                <c:pt idx="11">
                  <c:v>Lazio</c:v>
                </c:pt>
                <c:pt idx="12">
                  <c:v>Abruzzo</c:v>
                </c:pt>
                <c:pt idx="13">
                  <c:v>Molise</c:v>
                </c:pt>
                <c:pt idx="14">
                  <c:v>Campania</c:v>
                </c:pt>
                <c:pt idx="15">
                  <c:v>Puglia</c:v>
                </c:pt>
                <c:pt idx="16">
                  <c:v>Basilicata</c:v>
                </c:pt>
                <c:pt idx="17">
                  <c:v>Calabria</c:v>
                </c:pt>
                <c:pt idx="18">
                  <c:v>Sicilia</c:v>
                </c:pt>
                <c:pt idx="19">
                  <c:v>Sardegna</c:v>
                </c:pt>
              </c:strCache>
            </c:strRef>
          </c:cat>
          <c:val>
            <c:numLit>
              <c:formatCode>General</c:formatCode>
              <c:ptCount val="1"/>
              <c:pt idx="0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5-C1D0-4504-A215-B7DB5A65E54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297777712"/>
        <c:axId val="1297779792"/>
      </c:barChart>
      <c:catAx>
        <c:axId val="12977777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297779792"/>
        <c:crosses val="autoZero"/>
        <c:auto val="1"/>
        <c:lblAlgn val="ctr"/>
        <c:lblOffset val="100"/>
        <c:noMultiLvlLbl val="0"/>
      </c:catAx>
      <c:valAx>
        <c:axId val="12977797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29777771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egendEntry>
        <c:idx val="5"/>
        <c:delete val="1"/>
      </c:legendEntry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'f9'!$A$5:$A$18</c:f>
              <c:strCache>
                <c:ptCount val="14"/>
                <c:pt idx="0">
                  <c:v>Cereali e prodotti a base di cereali</c:v>
                </c:pt>
                <c:pt idx="1">
                  <c:v>Animali vivi, carne e altre parti di animali di terra macellati </c:v>
                </c:pt>
                <c:pt idx="2">
                  <c:v>Pesci e altri frutti di mare </c:v>
                </c:pt>
                <c:pt idx="3">
                  <c:v>Latte, altri prodotti lattiero-caseari e uova </c:v>
                </c:pt>
                <c:pt idx="4">
                  <c:v>Oli e grassi </c:v>
                </c:pt>
                <c:pt idx="5">
                  <c:v>Frutta e frutta a guscio </c:v>
                </c:pt>
                <c:pt idx="6">
                  <c:v>Ortaggi, tuberi, platani, banane da cuocere e legumi </c:v>
                </c:pt>
                <c:pt idx="7">
                  <c:v>Zucchero, prodotti dolciari e dessert </c:v>
                </c:pt>
                <c:pt idx="8">
                  <c:v>Cibi pronti e altri prodotti alimentari pronti n.a.c. </c:v>
                </c:pt>
                <c:pt idx="9">
                  <c:v>Succhi di frutta e verdura </c:v>
                </c:pt>
                <c:pt idx="10">
                  <c:v>Caffè e succedanei del caffè </c:v>
                </c:pt>
                <c:pt idx="11">
                  <c:v>Tè, mate e altri prodotti vegetali da infusione </c:v>
                </c:pt>
                <c:pt idx="12">
                  <c:v>Acqua </c:v>
                </c:pt>
                <c:pt idx="13">
                  <c:v>Bibite e altre bevande analicoliche</c:v>
                </c:pt>
              </c:strCache>
            </c:strRef>
          </c:cat>
          <c:val>
            <c:numRef>
              <c:f>'f9'!$B$5:$B$18</c:f>
              <c:numCache>
                <c:formatCode>#,##0.00</c:formatCode>
                <c:ptCount val="14"/>
                <c:pt idx="0">
                  <c:v>82.56</c:v>
                </c:pt>
                <c:pt idx="1">
                  <c:v>110.69</c:v>
                </c:pt>
                <c:pt idx="2">
                  <c:v>39.49</c:v>
                </c:pt>
                <c:pt idx="3">
                  <c:v>64.680000000000007</c:v>
                </c:pt>
                <c:pt idx="4">
                  <c:v>16.559999999999999</c:v>
                </c:pt>
                <c:pt idx="5">
                  <c:v>44.23</c:v>
                </c:pt>
                <c:pt idx="6">
                  <c:v>68.66</c:v>
                </c:pt>
                <c:pt idx="7">
                  <c:v>22.95</c:v>
                </c:pt>
                <c:pt idx="8">
                  <c:v>34.44</c:v>
                </c:pt>
                <c:pt idx="9">
                  <c:v>3.73</c:v>
                </c:pt>
                <c:pt idx="10">
                  <c:v>14.83</c:v>
                </c:pt>
                <c:pt idx="11">
                  <c:v>3.03</c:v>
                </c:pt>
                <c:pt idx="12">
                  <c:v>13.38</c:v>
                </c:pt>
                <c:pt idx="13">
                  <c:v>6.65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35B-AF46-B0AD-886AAE308811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75"/>
        <c:axId val="1858873248"/>
        <c:axId val="1858184928"/>
      </c:barChart>
      <c:catAx>
        <c:axId val="18588732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858184928"/>
        <c:crosses val="autoZero"/>
        <c:auto val="1"/>
        <c:lblAlgn val="ctr"/>
        <c:lblOffset val="100"/>
        <c:noMultiLvlLbl val="0"/>
      </c:catAx>
      <c:valAx>
        <c:axId val="1858184928"/>
        <c:scaling>
          <c:orientation val="minMax"/>
          <c:max val="120"/>
        </c:scaling>
        <c:delete val="0"/>
        <c:axPos val="l"/>
        <c:numFmt formatCode="#,##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85887324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11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dataLabel>
  <cs:dataLabelCallout>
    <cs:lnRef idx="0"/>
    <cs:fillRef idx="0"/>
    <cs:effectRef idx="0"/>
    <cs:fontRef idx="minor">
      <a:schemeClr val="bg1"/>
    </cs:fontRef>
    <cs:spPr>
      <a:solidFill>
        <a:schemeClr val="tx1">
          <a:lumMod val="35000"/>
          <a:lumOff val="65000"/>
        </a:schemeClr>
      </a:solidFill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/>
    <cs:effectRef idx="0"/>
    <cs:fontRef idx="minor">
      <a:schemeClr val="dk1"/>
    </cs:fontRef>
    <cs:spPr>
      <a:noFill/>
      <a:ln w="25400" cap="flat" cmpd="sng" algn="ctr">
        <a:solidFill>
          <a:schemeClr val="phClr"/>
        </a:solidFill>
        <a:miter lim="800000"/>
      </a:ln>
    </cs:spPr>
  </cs:dataPoint>
  <cs:dataPoint3D>
    <cs:lnRef idx="0">
      <cs:styleClr val="auto"/>
    </cs:lnRef>
    <cs:fillRef idx="0">
      <cs:styleClr val="auto"/>
    </cs:fillRef>
    <cs:effectRef idx="0"/>
    <cs:fontRef idx="minor">
      <a:schemeClr val="dk1"/>
    </cs:fontRef>
    <cs:spPr>
      <a:ln w="19050" cap="flat" cmpd="sng" algn="ctr">
        <a:solidFill>
          <a:schemeClr val="phClr"/>
        </a:solidFill>
        <a:miter lim="800000"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ln w="19050" cap="rnd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1"/>
    <cs:effectRef idx="0"/>
    <cs:fontRef idx="minor">
      <a:schemeClr val="tx1"/>
    </cs:fontRef>
    <cs:spPr>
      <a:ln w="9525">
        <a:solidFill>
          <a:schemeClr val="phClr"/>
        </a:solidFill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>
        <a:solidFill>
          <a:schemeClr val="tx1">
            <a:lumMod val="15000"/>
            <a:lumOff val="85000"/>
          </a:schemeClr>
        </a:solidFill>
      </a:ln>
    </cs:spPr>
  </cs:gridlineMajor>
  <cs:gridlineMino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800" b="0" kern="1200" cap="none" spc="5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1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5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</xdr:row>
      <xdr:rowOff>4234</xdr:rowOff>
    </xdr:from>
    <xdr:to>
      <xdr:col>6</xdr:col>
      <xdr:colOff>550333</xdr:colOff>
      <xdr:row>20</xdr:row>
      <xdr:rowOff>179212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B510C70A-89D1-C94A-4027-2B334CDA653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22</xdr:row>
      <xdr:rowOff>20637</xdr:rowOff>
    </xdr:from>
    <xdr:to>
      <xdr:col>9</xdr:col>
      <xdr:colOff>476250</xdr:colOff>
      <xdr:row>57</xdr:row>
      <xdr:rowOff>46038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C2F0EF27-632D-B240-AE44-C5017CFDA60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11113</xdr:colOff>
      <xdr:row>8</xdr:row>
      <xdr:rowOff>19050</xdr:rowOff>
    </xdr:from>
    <xdr:to>
      <xdr:col>9</xdr:col>
      <xdr:colOff>74613</xdr:colOff>
      <xdr:row>33</xdr:row>
      <xdr:rowOff>138113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859333BA-2083-6A48-80BF-060CFFD152F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8</xdr:row>
      <xdr:rowOff>6350</xdr:rowOff>
    </xdr:from>
    <xdr:to>
      <xdr:col>9</xdr:col>
      <xdr:colOff>609600</xdr:colOff>
      <xdr:row>31</xdr:row>
      <xdr:rowOff>31750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6A9EE16E-DD51-2B43-93C9-FDF04A8E2F2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14118</xdr:colOff>
      <xdr:row>6</xdr:row>
      <xdr:rowOff>175943</xdr:rowOff>
    </xdr:from>
    <xdr:to>
      <xdr:col>6</xdr:col>
      <xdr:colOff>506306</xdr:colOff>
      <xdr:row>26</xdr:row>
      <xdr:rowOff>30638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09208ACA-3F4E-4F40-8763-69070098163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18142</xdr:colOff>
      <xdr:row>19</xdr:row>
      <xdr:rowOff>9071</xdr:rowOff>
    </xdr:from>
    <xdr:to>
      <xdr:col>6</xdr:col>
      <xdr:colOff>728888</xdr:colOff>
      <xdr:row>42</xdr:row>
      <xdr:rowOff>18596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21D84385-D1A2-1443-8424-14AE2B91A4F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9072</xdr:colOff>
      <xdr:row>19</xdr:row>
      <xdr:rowOff>18143</xdr:rowOff>
    </xdr:from>
    <xdr:to>
      <xdr:col>17</xdr:col>
      <xdr:colOff>75746</xdr:colOff>
      <xdr:row>42</xdr:row>
      <xdr:rowOff>27668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FA9DEBA0-2FE7-B643-9414-F9C4F412378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15</xdr:row>
      <xdr:rowOff>18142</xdr:rowOff>
    </xdr:from>
    <xdr:to>
      <xdr:col>8</xdr:col>
      <xdr:colOff>3177</xdr:colOff>
      <xdr:row>37</xdr:row>
      <xdr:rowOff>80054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15293F5A-194A-C048-8956-1B6CA368FD8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624680</xdr:colOff>
      <xdr:row>23</xdr:row>
      <xdr:rowOff>30169</xdr:rowOff>
    </xdr:from>
    <xdr:to>
      <xdr:col>17</xdr:col>
      <xdr:colOff>368299</xdr:colOff>
      <xdr:row>42</xdr:row>
      <xdr:rowOff>50801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99A320D9-56FB-C343-B352-2F55B97FFF8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0.43522</cdr:x>
      <cdr:y>0.05102</cdr:y>
    </cdr:from>
    <cdr:to>
      <cdr:x>0.52716</cdr:x>
      <cdr:y>0.10336</cdr:y>
    </cdr:to>
    <cdr:sp macro="" textlink="">
      <cdr:nvSpPr>
        <cdr:cNvPr id="2" name="CasellaDiTesto 1">
          <a:extLst xmlns:a="http://schemas.openxmlformats.org/drawingml/2006/main">
            <a:ext uri="{FF2B5EF4-FFF2-40B4-BE49-F238E27FC236}">
              <a16:creationId xmlns:a16="http://schemas.microsoft.com/office/drawing/2014/main" id="{FCE46D77-E4B5-53A7-D133-0827D39E32BF}"/>
            </a:ext>
          </a:extLst>
        </cdr:cNvPr>
        <cdr:cNvSpPr txBox="1"/>
      </cdr:nvSpPr>
      <cdr:spPr>
        <a:xfrm xmlns:a="http://schemas.openxmlformats.org/drawingml/2006/main">
          <a:off x="2524920" y="185731"/>
          <a:ext cx="533400" cy="1905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it-IT" sz="900"/>
            <a:t>Totale</a:t>
          </a:r>
        </a:p>
      </cdr:txBody>
    </cdr:sp>
  </cdr:relSizeAnchor>
  <cdr:relSizeAnchor xmlns:cdr="http://schemas.openxmlformats.org/drawingml/2006/chartDrawing">
    <cdr:from>
      <cdr:x>0.5013</cdr:x>
      <cdr:y>0.05233</cdr:y>
    </cdr:from>
    <cdr:to>
      <cdr:x>0.61691</cdr:x>
      <cdr:y>0.11731</cdr:y>
    </cdr:to>
    <cdr:sp macro="" textlink="">
      <cdr:nvSpPr>
        <cdr:cNvPr id="3" name="CasellaDiTesto 1">
          <a:extLst xmlns:a="http://schemas.openxmlformats.org/drawingml/2006/main">
            <a:ext uri="{FF2B5EF4-FFF2-40B4-BE49-F238E27FC236}">
              <a16:creationId xmlns:a16="http://schemas.microsoft.com/office/drawing/2014/main" id="{EB75A0CB-0FE0-DC47-42F5-A623539A33F9}"/>
            </a:ext>
          </a:extLst>
        </cdr:cNvPr>
        <cdr:cNvSpPr txBox="1"/>
      </cdr:nvSpPr>
      <cdr:spPr>
        <a:xfrm xmlns:a="http://schemas.openxmlformats.org/drawingml/2006/main">
          <a:off x="2908300" y="190499"/>
          <a:ext cx="670720" cy="23653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it-IT" sz="900"/>
            <a:t>Salariati</a:t>
          </a:r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8980</xdr:colOff>
      <xdr:row>15</xdr:row>
      <xdr:rowOff>49028</xdr:rowOff>
    </xdr:from>
    <xdr:to>
      <xdr:col>12</xdr:col>
      <xdr:colOff>590006</xdr:colOff>
      <xdr:row>42</xdr:row>
      <xdr:rowOff>97607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1692467B-901E-6F49-A7F2-791FC522A38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35842</xdr:colOff>
      <xdr:row>9</xdr:row>
      <xdr:rowOff>7196</xdr:rowOff>
    </xdr:from>
    <xdr:to>
      <xdr:col>7</xdr:col>
      <xdr:colOff>486833</xdr:colOff>
      <xdr:row>31</xdr:row>
      <xdr:rowOff>87207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444943E7-8B7A-4A93-92A9-7E80CC21D6C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10478</xdr:colOff>
      <xdr:row>10</xdr:row>
      <xdr:rowOff>317</xdr:rowOff>
    </xdr:from>
    <xdr:to>
      <xdr:col>5</xdr:col>
      <xdr:colOff>952500</xdr:colOff>
      <xdr:row>24</xdr:row>
      <xdr:rowOff>137160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281A4434-2043-4A42-BF7B-BB0A50CC116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23</xdr:row>
      <xdr:rowOff>33338</xdr:rowOff>
    </xdr:from>
    <xdr:to>
      <xdr:col>9</xdr:col>
      <xdr:colOff>575945</xdr:colOff>
      <xdr:row>42</xdr:row>
      <xdr:rowOff>105729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B9420AD5-10E5-4785-B659-CEEB6516FA5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18868</xdr:colOff>
      <xdr:row>23</xdr:row>
      <xdr:rowOff>9616</xdr:rowOff>
    </xdr:from>
    <xdr:to>
      <xdr:col>10</xdr:col>
      <xdr:colOff>342537</xdr:colOff>
      <xdr:row>42</xdr:row>
      <xdr:rowOff>9071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DAD24108-65DE-4320-9591-F270A3AB07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25</xdr:row>
      <xdr:rowOff>10794</xdr:rowOff>
    </xdr:from>
    <xdr:to>
      <xdr:col>10</xdr:col>
      <xdr:colOff>139065</xdr:colOff>
      <xdr:row>51</xdr:row>
      <xdr:rowOff>136524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166E08B4-4706-4B8D-9C5A-21D82258A86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0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614925-C4AF-1E48-AA90-7F1126BF6C6A}">
  <dimension ref="A1:D40"/>
  <sheetViews>
    <sheetView tabSelected="1" zoomScale="70" zoomScaleNormal="70" workbookViewId="0">
      <selection activeCell="A2" sqref="A2"/>
    </sheetView>
  </sheetViews>
  <sheetFormatPr defaultColWidth="8.83203125" defaultRowHeight="14.5" x14ac:dyDescent="0.35"/>
  <cols>
    <col min="1" max="1" width="28.33203125" style="2" customWidth="1"/>
    <col min="2" max="4" width="19.33203125" style="2" customWidth="1"/>
    <col min="5" max="16384" width="8.83203125" style="2"/>
  </cols>
  <sheetData>
    <row r="1" spans="1:4" x14ac:dyDescent="0.35">
      <c r="A1" s="2" t="s">
        <v>399</v>
      </c>
    </row>
    <row r="2" spans="1:4" x14ac:dyDescent="0.35">
      <c r="B2" s="3"/>
      <c r="C2" s="3"/>
      <c r="D2" s="4" t="s">
        <v>88</v>
      </c>
    </row>
    <row r="3" spans="1:4" x14ac:dyDescent="0.35">
      <c r="A3" s="5"/>
      <c r="B3" s="6">
        <v>2021</v>
      </c>
      <c r="C3" s="6">
        <v>2022</v>
      </c>
      <c r="D3" s="6">
        <v>2023</v>
      </c>
    </row>
    <row r="4" spans="1:4" x14ac:dyDescent="0.35">
      <c r="A4" s="7"/>
      <c r="B4" s="8"/>
      <c r="C4" s="8"/>
      <c r="D4" s="8"/>
    </row>
    <row r="5" spans="1:4" x14ac:dyDescent="0.35">
      <c r="A5" s="9" t="s">
        <v>89</v>
      </c>
      <c r="B5" s="10"/>
      <c r="C5" s="10"/>
      <c r="D5" s="10"/>
    </row>
    <row r="6" spans="1:4" x14ac:dyDescent="0.35">
      <c r="A6" s="11" t="s">
        <v>396</v>
      </c>
      <c r="B6" s="12">
        <v>6.5</v>
      </c>
      <c r="C6" s="12">
        <v>3.5</v>
      </c>
      <c r="D6" s="12">
        <v>3.2</v>
      </c>
    </row>
    <row r="7" spans="1:4" x14ac:dyDescent="0.35">
      <c r="A7" s="13" t="s">
        <v>397</v>
      </c>
      <c r="B7" s="10">
        <v>4.7</v>
      </c>
      <c r="C7" s="10">
        <v>8.6999999999999993</v>
      </c>
      <c r="D7" s="10">
        <v>6.8</v>
      </c>
    </row>
    <row r="8" spans="1:4" x14ac:dyDescent="0.35">
      <c r="A8" s="7" t="s">
        <v>90</v>
      </c>
      <c r="B8" s="8"/>
      <c r="C8" s="8"/>
      <c r="D8" s="8"/>
    </row>
    <row r="9" spans="1:4" x14ac:dyDescent="0.35">
      <c r="A9" s="11" t="s">
        <v>396</v>
      </c>
      <c r="B9" s="14">
        <v>5.4</v>
      </c>
      <c r="C9" s="14">
        <v>2.6</v>
      </c>
      <c r="D9" s="14">
        <v>1.6</v>
      </c>
    </row>
    <row r="10" spans="1:4" x14ac:dyDescent="0.35">
      <c r="A10" s="13" t="s">
        <v>397</v>
      </c>
      <c r="B10" s="8">
        <v>3.1</v>
      </c>
      <c r="C10" s="8">
        <v>7.3</v>
      </c>
      <c r="D10" s="8">
        <v>4.5999999999999996</v>
      </c>
    </row>
    <row r="11" spans="1:4" x14ac:dyDescent="0.35">
      <c r="A11" s="9" t="s">
        <v>91</v>
      </c>
      <c r="B11" s="10"/>
      <c r="C11" s="10"/>
      <c r="D11" s="10"/>
    </row>
    <row r="12" spans="1:4" x14ac:dyDescent="0.35">
      <c r="A12" s="11" t="s">
        <v>396</v>
      </c>
      <c r="B12" s="12">
        <v>2.6</v>
      </c>
      <c r="C12" s="276">
        <v>1</v>
      </c>
      <c r="D12" s="12">
        <v>1.9</v>
      </c>
    </row>
    <row r="13" spans="1:4" x14ac:dyDescent="0.35">
      <c r="A13" s="13" t="s">
        <v>397</v>
      </c>
      <c r="B13" s="10">
        <v>-0.2</v>
      </c>
      <c r="C13" s="10">
        <v>2.5</v>
      </c>
      <c r="D13" s="10">
        <v>3.3</v>
      </c>
    </row>
    <row r="14" spans="1:4" x14ac:dyDescent="0.35">
      <c r="A14" s="7" t="s">
        <v>92</v>
      </c>
      <c r="B14" s="8"/>
      <c r="C14" s="8"/>
      <c r="D14" s="8"/>
    </row>
    <row r="15" spans="1:4" x14ac:dyDescent="0.35">
      <c r="A15" s="11" t="s">
        <v>396</v>
      </c>
      <c r="B15" s="14">
        <v>8.6999999999999993</v>
      </c>
      <c r="C15" s="14">
        <v>4.3</v>
      </c>
      <c r="D15" s="14">
        <v>0.1</v>
      </c>
    </row>
    <row r="16" spans="1:4" x14ac:dyDescent="0.35">
      <c r="A16" s="13" t="s">
        <v>397</v>
      </c>
      <c r="B16" s="8">
        <v>2.6</v>
      </c>
      <c r="C16" s="8">
        <v>9.1</v>
      </c>
      <c r="D16" s="8">
        <v>7.3</v>
      </c>
    </row>
    <row r="17" spans="1:4" x14ac:dyDescent="0.35">
      <c r="A17" s="9" t="s">
        <v>93</v>
      </c>
      <c r="B17" s="10"/>
      <c r="C17" s="10"/>
      <c r="D17" s="10"/>
    </row>
    <row r="18" spans="1:4" x14ac:dyDescent="0.35">
      <c r="A18" s="11" t="s">
        <v>396</v>
      </c>
      <c r="B18" s="12">
        <v>5.8</v>
      </c>
      <c r="C18" s="12">
        <v>1.9</v>
      </c>
      <c r="D18" s="12">
        <v>2.5</v>
      </c>
    </row>
    <row r="19" spans="1:4" x14ac:dyDescent="0.35">
      <c r="A19" s="13" t="s">
        <v>397</v>
      </c>
      <c r="B19" s="10">
        <v>4.2</v>
      </c>
      <c r="C19" s="10">
        <v>6.5</v>
      </c>
      <c r="D19" s="10">
        <v>3.7</v>
      </c>
    </row>
    <row r="20" spans="1:4" x14ac:dyDescent="0.35">
      <c r="A20" s="7" t="s">
        <v>94</v>
      </c>
      <c r="B20" s="8"/>
      <c r="C20" s="8"/>
      <c r="D20" s="8"/>
    </row>
    <row r="21" spans="1:4" x14ac:dyDescent="0.35">
      <c r="A21" s="11" t="s">
        <v>396</v>
      </c>
      <c r="B21" s="14">
        <v>5.9</v>
      </c>
      <c r="C21" s="14">
        <v>3.4</v>
      </c>
      <c r="D21" s="14">
        <v>0.4</v>
      </c>
    </row>
    <row r="22" spans="1:4" x14ac:dyDescent="0.35">
      <c r="A22" s="13" t="s">
        <v>397</v>
      </c>
      <c r="B22" s="8">
        <v>2.6</v>
      </c>
      <c r="C22" s="8">
        <v>8.4</v>
      </c>
      <c r="D22" s="8">
        <v>5.4</v>
      </c>
    </row>
    <row r="23" spans="1:4" ht="12.75" customHeight="1" x14ac:dyDescent="0.35">
      <c r="A23" s="9" t="s">
        <v>95</v>
      </c>
      <c r="B23" s="10"/>
      <c r="C23" s="10"/>
      <c r="D23" s="10"/>
    </row>
    <row r="24" spans="1:4" x14ac:dyDescent="0.35">
      <c r="A24" s="11" t="s">
        <v>396</v>
      </c>
      <c r="B24" s="276">
        <v>7</v>
      </c>
      <c r="C24" s="12">
        <v>4.0999999999999996</v>
      </c>
      <c r="D24" s="12">
        <v>4.3</v>
      </c>
    </row>
    <row r="25" spans="1:4" x14ac:dyDescent="0.35">
      <c r="A25" s="13" t="s">
        <v>397</v>
      </c>
      <c r="B25" s="10">
        <v>5.9</v>
      </c>
      <c r="C25" s="10">
        <v>9.8000000000000007</v>
      </c>
      <c r="D25" s="10">
        <v>8.3000000000000007</v>
      </c>
    </row>
    <row r="26" spans="1:4" x14ac:dyDescent="0.35">
      <c r="A26" s="7" t="s">
        <v>96</v>
      </c>
      <c r="B26" s="8"/>
      <c r="C26" s="8"/>
      <c r="D26" s="8"/>
    </row>
    <row r="27" spans="1:4" x14ac:dyDescent="0.35">
      <c r="A27" s="11" t="s">
        <v>396</v>
      </c>
      <c r="B27" s="10">
        <v>4.8</v>
      </c>
      <c r="C27" s="277">
        <v>3</v>
      </c>
      <c r="D27" s="10">
        <v>2.9</v>
      </c>
    </row>
    <row r="28" spans="1:4" x14ac:dyDescent="0.35">
      <c r="A28" s="13" t="s">
        <v>397</v>
      </c>
      <c r="B28" s="8">
        <v>8.3000000000000007</v>
      </c>
      <c r="C28" s="8">
        <v>9.3000000000000007</v>
      </c>
      <c r="D28" s="8">
        <v>4.5999999999999996</v>
      </c>
    </row>
    <row r="29" spans="1:4" x14ac:dyDescent="0.35">
      <c r="A29" s="9" t="s">
        <v>97</v>
      </c>
      <c r="B29" s="10"/>
      <c r="C29" s="10"/>
      <c r="D29" s="10"/>
    </row>
    <row r="30" spans="1:4" x14ac:dyDescent="0.35">
      <c r="A30" s="11" t="s">
        <v>396</v>
      </c>
      <c r="B30" s="8">
        <v>8.4</v>
      </c>
      <c r="C30" s="278">
        <v>3</v>
      </c>
      <c r="D30" s="8">
        <v>5.2</v>
      </c>
    </row>
    <row r="31" spans="1:4" x14ac:dyDescent="0.35">
      <c r="A31" s="13" t="s">
        <v>397</v>
      </c>
      <c r="B31" s="10">
        <v>0.9</v>
      </c>
      <c r="C31" s="279">
        <v>2</v>
      </c>
      <c r="D31" s="10">
        <v>0.2</v>
      </c>
    </row>
    <row r="32" spans="1:4" x14ac:dyDescent="0.35">
      <c r="A32" s="7" t="s">
        <v>98</v>
      </c>
      <c r="B32" s="8"/>
      <c r="C32" s="8"/>
      <c r="D32" s="8"/>
    </row>
    <row r="33" spans="1:4" x14ac:dyDescent="0.35">
      <c r="A33" s="11" t="s">
        <v>396</v>
      </c>
      <c r="B33" s="10">
        <v>9.4</v>
      </c>
      <c r="C33" s="10">
        <v>6.5</v>
      </c>
      <c r="D33" s="10">
        <v>7.7</v>
      </c>
    </row>
    <row r="34" spans="1:4" x14ac:dyDescent="0.35">
      <c r="A34" s="13" t="s">
        <v>397</v>
      </c>
      <c r="B34" s="8">
        <v>5.0999999999999996</v>
      </c>
      <c r="C34" s="8">
        <v>6.7</v>
      </c>
      <c r="D34" s="8">
        <v>5.7</v>
      </c>
    </row>
    <row r="35" spans="1:4" x14ac:dyDescent="0.35">
      <c r="A35" s="9" t="s">
        <v>99</v>
      </c>
      <c r="B35" s="10"/>
      <c r="C35" s="10"/>
      <c r="D35" s="10"/>
    </row>
    <row r="36" spans="1:4" x14ac:dyDescent="0.35">
      <c r="A36" s="11" t="s">
        <v>396</v>
      </c>
      <c r="B36" s="8">
        <v>5.9</v>
      </c>
      <c r="C36" s="8">
        <v>-1.2</v>
      </c>
      <c r="D36" s="8">
        <v>3.6</v>
      </c>
    </row>
    <row r="37" spans="1:4" x14ac:dyDescent="0.35">
      <c r="A37" s="15" t="s">
        <v>397</v>
      </c>
      <c r="B37" s="16">
        <v>6.7</v>
      </c>
      <c r="C37" s="16">
        <v>13.8</v>
      </c>
      <c r="D37" s="16">
        <v>5.9</v>
      </c>
    </row>
    <row r="38" spans="1:4" x14ac:dyDescent="0.35">
      <c r="A38" s="13"/>
      <c r="B38" s="10"/>
      <c r="C38" s="10"/>
      <c r="D38" s="10"/>
    </row>
    <row r="39" spans="1:4" x14ac:dyDescent="0.35">
      <c r="A39" s="259" t="s">
        <v>398</v>
      </c>
      <c r="B39" s="10"/>
      <c r="C39" s="10"/>
      <c r="D39" s="10"/>
    </row>
    <row r="40" spans="1:4" x14ac:dyDescent="0.35">
      <c r="A40" s="262" t="s">
        <v>100</v>
      </c>
      <c r="B40" s="262"/>
      <c r="C40" s="262"/>
      <c r="D40" s="262"/>
    </row>
  </sheetData>
  <mergeCells count="1">
    <mergeCell ref="A40:D40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1493B1-F06E-974C-AC00-57694FF9DC8B}">
  <dimension ref="A1:J12"/>
  <sheetViews>
    <sheetView zoomScale="80" zoomScaleNormal="80" workbookViewId="0">
      <selection activeCell="A2" sqref="A2"/>
    </sheetView>
  </sheetViews>
  <sheetFormatPr defaultColWidth="8.83203125" defaultRowHeight="14.5" x14ac:dyDescent="0.35"/>
  <cols>
    <col min="1" max="1" width="16.6640625" style="17" customWidth="1"/>
    <col min="2" max="10" width="6.08203125" style="17" customWidth="1"/>
    <col min="11" max="256" width="8.83203125" style="17"/>
    <col min="257" max="257" width="46.83203125" style="17" customWidth="1"/>
    <col min="258" max="261" width="8.83203125" style="17"/>
    <col min="262" max="265" width="9.1640625" style="17" customWidth="1"/>
    <col min="266" max="512" width="8.83203125" style="17"/>
    <col min="513" max="513" width="46.83203125" style="17" customWidth="1"/>
    <col min="514" max="517" width="8.83203125" style="17"/>
    <col min="518" max="521" width="9.1640625" style="17" customWidth="1"/>
    <col min="522" max="768" width="8.83203125" style="17"/>
    <col min="769" max="769" width="46.83203125" style="17" customWidth="1"/>
    <col min="770" max="773" width="8.83203125" style="17"/>
    <col min="774" max="777" width="9.1640625" style="17" customWidth="1"/>
    <col min="778" max="1024" width="8.83203125" style="17"/>
    <col min="1025" max="1025" width="46.83203125" style="17" customWidth="1"/>
    <col min="1026" max="1029" width="8.83203125" style="17"/>
    <col min="1030" max="1033" width="9.1640625" style="17" customWidth="1"/>
    <col min="1034" max="1280" width="8.83203125" style="17"/>
    <col min="1281" max="1281" width="46.83203125" style="17" customWidth="1"/>
    <col min="1282" max="1285" width="8.83203125" style="17"/>
    <col min="1286" max="1289" width="9.1640625" style="17" customWidth="1"/>
    <col min="1290" max="1536" width="8.83203125" style="17"/>
    <col min="1537" max="1537" width="46.83203125" style="17" customWidth="1"/>
    <col min="1538" max="1541" width="8.83203125" style="17"/>
    <col min="1542" max="1545" width="9.1640625" style="17" customWidth="1"/>
    <col min="1546" max="1792" width="8.83203125" style="17"/>
    <col min="1793" max="1793" width="46.83203125" style="17" customWidth="1"/>
    <col min="1794" max="1797" width="8.83203125" style="17"/>
    <col min="1798" max="1801" width="9.1640625" style="17" customWidth="1"/>
    <col min="1802" max="2048" width="8.83203125" style="17"/>
    <col min="2049" max="2049" width="46.83203125" style="17" customWidth="1"/>
    <col min="2050" max="2053" width="8.83203125" style="17"/>
    <col min="2054" max="2057" width="9.1640625" style="17" customWidth="1"/>
    <col min="2058" max="2304" width="8.83203125" style="17"/>
    <col min="2305" max="2305" width="46.83203125" style="17" customWidth="1"/>
    <col min="2306" max="2309" width="8.83203125" style="17"/>
    <col min="2310" max="2313" width="9.1640625" style="17" customWidth="1"/>
    <col min="2314" max="2560" width="8.83203125" style="17"/>
    <col min="2561" max="2561" width="46.83203125" style="17" customWidth="1"/>
    <col min="2562" max="2565" width="8.83203125" style="17"/>
    <col min="2566" max="2569" width="9.1640625" style="17" customWidth="1"/>
    <col min="2570" max="2816" width="8.83203125" style="17"/>
    <col min="2817" max="2817" width="46.83203125" style="17" customWidth="1"/>
    <col min="2818" max="2821" width="8.83203125" style="17"/>
    <col min="2822" max="2825" width="9.1640625" style="17" customWidth="1"/>
    <col min="2826" max="3072" width="8.83203125" style="17"/>
    <col min="3073" max="3073" width="46.83203125" style="17" customWidth="1"/>
    <col min="3074" max="3077" width="8.83203125" style="17"/>
    <col min="3078" max="3081" width="9.1640625" style="17" customWidth="1"/>
    <col min="3082" max="3328" width="8.83203125" style="17"/>
    <col min="3329" max="3329" width="46.83203125" style="17" customWidth="1"/>
    <col min="3330" max="3333" width="8.83203125" style="17"/>
    <col min="3334" max="3337" width="9.1640625" style="17" customWidth="1"/>
    <col min="3338" max="3584" width="8.83203125" style="17"/>
    <col min="3585" max="3585" width="46.83203125" style="17" customWidth="1"/>
    <col min="3586" max="3589" width="8.83203125" style="17"/>
    <col min="3590" max="3593" width="9.1640625" style="17" customWidth="1"/>
    <col min="3594" max="3840" width="8.83203125" style="17"/>
    <col min="3841" max="3841" width="46.83203125" style="17" customWidth="1"/>
    <col min="3842" max="3845" width="8.83203125" style="17"/>
    <col min="3846" max="3849" width="9.1640625" style="17" customWidth="1"/>
    <col min="3850" max="4096" width="8.83203125" style="17"/>
    <col min="4097" max="4097" width="46.83203125" style="17" customWidth="1"/>
    <col min="4098" max="4101" width="8.83203125" style="17"/>
    <col min="4102" max="4105" width="9.1640625" style="17" customWidth="1"/>
    <col min="4106" max="4352" width="8.83203125" style="17"/>
    <col min="4353" max="4353" width="46.83203125" style="17" customWidth="1"/>
    <col min="4354" max="4357" width="8.83203125" style="17"/>
    <col min="4358" max="4361" width="9.1640625" style="17" customWidth="1"/>
    <col min="4362" max="4608" width="8.83203125" style="17"/>
    <col min="4609" max="4609" width="46.83203125" style="17" customWidth="1"/>
    <col min="4610" max="4613" width="8.83203125" style="17"/>
    <col min="4614" max="4617" width="9.1640625" style="17" customWidth="1"/>
    <col min="4618" max="4864" width="8.83203125" style="17"/>
    <col min="4865" max="4865" width="46.83203125" style="17" customWidth="1"/>
    <col min="4866" max="4869" width="8.83203125" style="17"/>
    <col min="4870" max="4873" width="9.1640625" style="17" customWidth="1"/>
    <col min="4874" max="5120" width="8.83203125" style="17"/>
    <col min="5121" max="5121" width="46.83203125" style="17" customWidth="1"/>
    <col min="5122" max="5125" width="8.83203125" style="17"/>
    <col min="5126" max="5129" width="9.1640625" style="17" customWidth="1"/>
    <col min="5130" max="5376" width="8.83203125" style="17"/>
    <col min="5377" max="5377" width="46.83203125" style="17" customWidth="1"/>
    <col min="5378" max="5381" width="8.83203125" style="17"/>
    <col min="5382" max="5385" width="9.1640625" style="17" customWidth="1"/>
    <col min="5386" max="5632" width="8.83203125" style="17"/>
    <col min="5633" max="5633" width="46.83203125" style="17" customWidth="1"/>
    <col min="5634" max="5637" width="8.83203125" style="17"/>
    <col min="5638" max="5641" width="9.1640625" style="17" customWidth="1"/>
    <col min="5642" max="5888" width="8.83203125" style="17"/>
    <col min="5889" max="5889" width="46.83203125" style="17" customWidth="1"/>
    <col min="5890" max="5893" width="8.83203125" style="17"/>
    <col min="5894" max="5897" width="9.1640625" style="17" customWidth="1"/>
    <col min="5898" max="6144" width="8.83203125" style="17"/>
    <col min="6145" max="6145" width="46.83203125" style="17" customWidth="1"/>
    <col min="6146" max="6149" width="8.83203125" style="17"/>
    <col min="6150" max="6153" width="9.1640625" style="17" customWidth="1"/>
    <col min="6154" max="6400" width="8.83203125" style="17"/>
    <col min="6401" max="6401" width="46.83203125" style="17" customWidth="1"/>
    <col min="6402" max="6405" width="8.83203125" style="17"/>
    <col min="6406" max="6409" width="9.1640625" style="17" customWidth="1"/>
    <col min="6410" max="6656" width="8.83203125" style="17"/>
    <col min="6657" max="6657" width="46.83203125" style="17" customWidth="1"/>
    <col min="6658" max="6661" width="8.83203125" style="17"/>
    <col min="6662" max="6665" width="9.1640625" style="17" customWidth="1"/>
    <col min="6666" max="6912" width="8.83203125" style="17"/>
    <col min="6913" max="6913" width="46.83203125" style="17" customWidth="1"/>
    <col min="6914" max="6917" width="8.83203125" style="17"/>
    <col min="6918" max="6921" width="9.1640625" style="17" customWidth="1"/>
    <col min="6922" max="7168" width="8.83203125" style="17"/>
    <col min="7169" max="7169" width="46.83203125" style="17" customWidth="1"/>
    <col min="7170" max="7173" width="8.83203125" style="17"/>
    <col min="7174" max="7177" width="9.1640625" style="17" customWidth="1"/>
    <col min="7178" max="7424" width="8.83203125" style="17"/>
    <col min="7425" max="7425" width="46.83203125" style="17" customWidth="1"/>
    <col min="7426" max="7429" width="8.83203125" style="17"/>
    <col min="7430" max="7433" width="9.1640625" style="17" customWidth="1"/>
    <col min="7434" max="7680" width="8.83203125" style="17"/>
    <col min="7681" max="7681" width="46.83203125" style="17" customWidth="1"/>
    <col min="7682" max="7685" width="8.83203125" style="17"/>
    <col min="7686" max="7689" width="9.1640625" style="17" customWidth="1"/>
    <col min="7690" max="7936" width="8.83203125" style="17"/>
    <col min="7937" max="7937" width="46.83203125" style="17" customWidth="1"/>
    <col min="7938" max="7941" width="8.83203125" style="17"/>
    <col min="7942" max="7945" width="9.1640625" style="17" customWidth="1"/>
    <col min="7946" max="8192" width="8.83203125" style="17"/>
    <col min="8193" max="8193" width="46.83203125" style="17" customWidth="1"/>
    <col min="8194" max="8197" width="8.83203125" style="17"/>
    <col min="8198" max="8201" width="9.1640625" style="17" customWidth="1"/>
    <col min="8202" max="8448" width="8.83203125" style="17"/>
    <col min="8449" max="8449" width="46.83203125" style="17" customWidth="1"/>
    <col min="8450" max="8453" width="8.83203125" style="17"/>
    <col min="8454" max="8457" width="9.1640625" style="17" customWidth="1"/>
    <col min="8458" max="8704" width="8.83203125" style="17"/>
    <col min="8705" max="8705" width="46.83203125" style="17" customWidth="1"/>
    <col min="8706" max="8709" width="8.83203125" style="17"/>
    <col min="8710" max="8713" width="9.1640625" style="17" customWidth="1"/>
    <col min="8714" max="8960" width="8.83203125" style="17"/>
    <col min="8961" max="8961" width="46.83203125" style="17" customWidth="1"/>
    <col min="8962" max="8965" width="8.83203125" style="17"/>
    <col min="8966" max="8969" width="9.1640625" style="17" customWidth="1"/>
    <col min="8970" max="9216" width="8.83203125" style="17"/>
    <col min="9217" max="9217" width="46.83203125" style="17" customWidth="1"/>
    <col min="9218" max="9221" width="8.83203125" style="17"/>
    <col min="9222" max="9225" width="9.1640625" style="17" customWidth="1"/>
    <col min="9226" max="9472" width="8.83203125" style="17"/>
    <col min="9473" max="9473" width="46.83203125" style="17" customWidth="1"/>
    <col min="9474" max="9477" width="8.83203125" style="17"/>
    <col min="9478" max="9481" width="9.1640625" style="17" customWidth="1"/>
    <col min="9482" max="9728" width="8.83203125" style="17"/>
    <col min="9729" max="9729" width="46.83203125" style="17" customWidth="1"/>
    <col min="9730" max="9733" width="8.83203125" style="17"/>
    <col min="9734" max="9737" width="9.1640625" style="17" customWidth="1"/>
    <col min="9738" max="9984" width="8.83203125" style="17"/>
    <col min="9985" max="9985" width="46.83203125" style="17" customWidth="1"/>
    <col min="9986" max="9989" width="8.83203125" style="17"/>
    <col min="9990" max="9993" width="9.1640625" style="17" customWidth="1"/>
    <col min="9994" max="10240" width="8.83203125" style="17"/>
    <col min="10241" max="10241" width="46.83203125" style="17" customWidth="1"/>
    <col min="10242" max="10245" width="8.83203125" style="17"/>
    <col min="10246" max="10249" width="9.1640625" style="17" customWidth="1"/>
    <col min="10250" max="10496" width="8.83203125" style="17"/>
    <col min="10497" max="10497" width="46.83203125" style="17" customWidth="1"/>
    <col min="10498" max="10501" width="8.83203125" style="17"/>
    <col min="10502" max="10505" width="9.1640625" style="17" customWidth="1"/>
    <col min="10506" max="10752" width="8.83203125" style="17"/>
    <col min="10753" max="10753" width="46.83203125" style="17" customWidth="1"/>
    <col min="10754" max="10757" width="8.83203125" style="17"/>
    <col min="10758" max="10761" width="9.1640625" style="17" customWidth="1"/>
    <col min="10762" max="11008" width="8.83203125" style="17"/>
    <col min="11009" max="11009" width="46.83203125" style="17" customWidth="1"/>
    <col min="11010" max="11013" width="8.83203125" style="17"/>
    <col min="11014" max="11017" width="9.1640625" style="17" customWidth="1"/>
    <col min="11018" max="11264" width="8.83203125" style="17"/>
    <col min="11265" max="11265" width="46.83203125" style="17" customWidth="1"/>
    <col min="11266" max="11269" width="8.83203125" style="17"/>
    <col min="11270" max="11273" width="9.1640625" style="17" customWidth="1"/>
    <col min="11274" max="11520" width="8.83203125" style="17"/>
    <col min="11521" max="11521" width="46.83203125" style="17" customWidth="1"/>
    <col min="11522" max="11525" width="8.83203125" style="17"/>
    <col min="11526" max="11529" width="9.1640625" style="17" customWidth="1"/>
    <col min="11530" max="11776" width="8.83203125" style="17"/>
    <col min="11777" max="11777" width="46.83203125" style="17" customWidth="1"/>
    <col min="11778" max="11781" width="8.83203125" style="17"/>
    <col min="11782" max="11785" width="9.1640625" style="17" customWidth="1"/>
    <col min="11786" max="12032" width="8.83203125" style="17"/>
    <col min="12033" max="12033" width="46.83203125" style="17" customWidth="1"/>
    <col min="12034" max="12037" width="8.83203125" style="17"/>
    <col min="12038" max="12041" width="9.1640625" style="17" customWidth="1"/>
    <col min="12042" max="12288" width="8.83203125" style="17"/>
    <col min="12289" max="12289" width="46.83203125" style="17" customWidth="1"/>
    <col min="12290" max="12293" width="8.83203125" style="17"/>
    <col min="12294" max="12297" width="9.1640625" style="17" customWidth="1"/>
    <col min="12298" max="12544" width="8.83203125" style="17"/>
    <col min="12545" max="12545" width="46.83203125" style="17" customWidth="1"/>
    <col min="12546" max="12549" width="8.83203125" style="17"/>
    <col min="12550" max="12553" width="9.1640625" style="17" customWidth="1"/>
    <col min="12554" max="12800" width="8.83203125" style="17"/>
    <col min="12801" max="12801" width="46.83203125" style="17" customWidth="1"/>
    <col min="12802" max="12805" width="8.83203125" style="17"/>
    <col min="12806" max="12809" width="9.1640625" style="17" customWidth="1"/>
    <col min="12810" max="13056" width="8.83203125" style="17"/>
    <col min="13057" max="13057" width="46.83203125" style="17" customWidth="1"/>
    <col min="13058" max="13061" width="8.83203125" style="17"/>
    <col min="13062" max="13065" width="9.1640625" style="17" customWidth="1"/>
    <col min="13066" max="13312" width="8.83203125" style="17"/>
    <col min="13313" max="13313" width="46.83203125" style="17" customWidth="1"/>
    <col min="13314" max="13317" width="8.83203125" style="17"/>
    <col min="13318" max="13321" width="9.1640625" style="17" customWidth="1"/>
    <col min="13322" max="13568" width="8.83203125" style="17"/>
    <col min="13569" max="13569" width="46.83203125" style="17" customWidth="1"/>
    <col min="13570" max="13573" width="8.83203125" style="17"/>
    <col min="13574" max="13577" width="9.1640625" style="17" customWidth="1"/>
    <col min="13578" max="13824" width="8.83203125" style="17"/>
    <col min="13825" max="13825" width="46.83203125" style="17" customWidth="1"/>
    <col min="13826" max="13829" width="8.83203125" style="17"/>
    <col min="13830" max="13833" width="9.1640625" style="17" customWidth="1"/>
    <col min="13834" max="14080" width="8.83203125" style="17"/>
    <col min="14081" max="14081" width="46.83203125" style="17" customWidth="1"/>
    <col min="14082" max="14085" width="8.83203125" style="17"/>
    <col min="14086" max="14089" width="9.1640625" style="17" customWidth="1"/>
    <col min="14090" max="14336" width="8.83203125" style="17"/>
    <col min="14337" max="14337" width="46.83203125" style="17" customWidth="1"/>
    <col min="14338" max="14341" width="8.83203125" style="17"/>
    <col min="14342" max="14345" width="9.1640625" style="17" customWidth="1"/>
    <col min="14346" max="14592" width="8.83203125" style="17"/>
    <col min="14593" max="14593" width="46.83203125" style="17" customWidth="1"/>
    <col min="14594" max="14597" width="8.83203125" style="17"/>
    <col min="14598" max="14601" width="9.1640625" style="17" customWidth="1"/>
    <col min="14602" max="14848" width="8.83203125" style="17"/>
    <col min="14849" max="14849" width="46.83203125" style="17" customWidth="1"/>
    <col min="14850" max="14853" width="8.83203125" style="17"/>
    <col min="14854" max="14857" width="9.1640625" style="17" customWidth="1"/>
    <col min="14858" max="15104" width="8.83203125" style="17"/>
    <col min="15105" max="15105" width="46.83203125" style="17" customWidth="1"/>
    <col min="15106" max="15109" width="8.83203125" style="17"/>
    <col min="15110" max="15113" width="9.1640625" style="17" customWidth="1"/>
    <col min="15114" max="15360" width="8.83203125" style="17"/>
    <col min="15361" max="15361" width="46.83203125" style="17" customWidth="1"/>
    <col min="15362" max="15365" width="8.83203125" style="17"/>
    <col min="15366" max="15369" width="9.1640625" style="17" customWidth="1"/>
    <col min="15370" max="15616" width="8.83203125" style="17"/>
    <col min="15617" max="15617" width="46.83203125" style="17" customWidth="1"/>
    <col min="15618" max="15621" width="8.83203125" style="17"/>
    <col min="15622" max="15625" width="9.1640625" style="17" customWidth="1"/>
    <col min="15626" max="15872" width="8.83203125" style="17"/>
    <col min="15873" max="15873" width="46.83203125" style="17" customWidth="1"/>
    <col min="15874" max="15877" width="8.83203125" style="17"/>
    <col min="15878" max="15881" width="9.1640625" style="17" customWidth="1"/>
    <col min="15882" max="16128" width="8.83203125" style="17"/>
    <col min="16129" max="16129" width="46.83203125" style="17" customWidth="1"/>
    <col min="16130" max="16133" width="8.83203125" style="17"/>
    <col min="16134" max="16137" width="9.1640625" style="17" customWidth="1"/>
    <col min="16138" max="16384" width="8.83203125" style="17"/>
  </cols>
  <sheetData>
    <row r="1" spans="1:10" x14ac:dyDescent="0.35">
      <c r="A1" s="17" t="s">
        <v>170</v>
      </c>
    </row>
    <row r="3" spans="1:10" x14ac:dyDescent="0.35">
      <c r="A3" s="35"/>
      <c r="B3" s="35">
        <v>2015</v>
      </c>
      <c r="C3" s="35">
        <v>2016</v>
      </c>
      <c r="D3" s="35">
        <v>2017</v>
      </c>
      <c r="E3" s="35">
        <v>2018</v>
      </c>
      <c r="F3" s="35">
        <v>2019</v>
      </c>
      <c r="G3" s="35">
        <v>2020</v>
      </c>
      <c r="H3" s="35">
        <v>2021</v>
      </c>
      <c r="I3" s="35">
        <v>2022</v>
      </c>
      <c r="J3" s="35">
        <v>2023</v>
      </c>
    </row>
    <row r="5" spans="1:10" x14ac:dyDescent="0.35">
      <c r="A5" s="17" t="s">
        <v>167</v>
      </c>
      <c r="B5" s="37">
        <v>102.23181654655956</v>
      </c>
      <c r="C5" s="37">
        <v>97.992056365184609</v>
      </c>
      <c r="D5" s="37">
        <v>104.22254765775077</v>
      </c>
      <c r="E5" s="37">
        <v>97.555031124076208</v>
      </c>
      <c r="F5" s="37">
        <v>100.07019191739353</v>
      </c>
      <c r="G5" s="37">
        <v>101.40790513123859</v>
      </c>
      <c r="H5" s="37">
        <v>97.269743251015043</v>
      </c>
      <c r="I5" s="37">
        <v>89.926369396301723</v>
      </c>
      <c r="J5" s="37">
        <v>106.5542175455388</v>
      </c>
    </row>
    <row r="6" spans="1:10" x14ac:dyDescent="0.35">
      <c r="A6" s="17" t="s">
        <v>166</v>
      </c>
      <c r="B6" s="37">
        <v>100.20381786656664</v>
      </c>
      <c r="C6" s="37">
        <v>95.426982252961139</v>
      </c>
      <c r="D6" s="37">
        <v>105.66454344612477</v>
      </c>
      <c r="E6" s="37">
        <v>92.082971086990653</v>
      </c>
      <c r="F6" s="37">
        <v>101.79858743024255</v>
      </c>
      <c r="G6" s="37">
        <v>96.882742395875397</v>
      </c>
      <c r="H6" s="37">
        <v>89.69455472341194</v>
      </c>
      <c r="I6" s="37">
        <v>99.379145709366711</v>
      </c>
      <c r="J6" s="37">
        <v>113.77742281729394</v>
      </c>
    </row>
    <row r="7" spans="1:10" x14ac:dyDescent="0.35">
      <c r="A7" s="17" t="s">
        <v>165</v>
      </c>
      <c r="B7" s="37">
        <v>99.124051332767564</v>
      </c>
      <c r="C7" s="37">
        <v>101.05916881952646</v>
      </c>
      <c r="D7" s="37">
        <v>110.38741798356392</v>
      </c>
      <c r="E7" s="37">
        <v>101.52599963234073</v>
      </c>
      <c r="F7" s="37">
        <v>99.372663084571442</v>
      </c>
      <c r="G7" s="37">
        <v>104.40761954867043</v>
      </c>
      <c r="H7" s="37">
        <v>90.897070989953733</v>
      </c>
      <c r="I7" s="37">
        <v>71.690581493277946</v>
      </c>
      <c r="J7" s="37">
        <v>123.57413198867572</v>
      </c>
    </row>
    <row r="8" spans="1:10" x14ac:dyDescent="0.35">
      <c r="A8" s="39" t="s">
        <v>164</v>
      </c>
      <c r="B8" s="40">
        <v>113.28696249454273</v>
      </c>
      <c r="C8" s="40">
        <v>103.18044565669274</v>
      </c>
      <c r="D8" s="40">
        <v>100.04465118294836</v>
      </c>
      <c r="E8" s="40">
        <v>92.967313653687768</v>
      </c>
      <c r="F8" s="40">
        <v>98.585556973684859</v>
      </c>
      <c r="G8" s="40">
        <v>116.45742567182778</v>
      </c>
      <c r="H8" s="40">
        <v>94.827707173895448</v>
      </c>
      <c r="I8" s="40">
        <v>67.36862042768692</v>
      </c>
      <c r="J8" s="40">
        <v>109.87028514773191</v>
      </c>
    </row>
    <row r="10" spans="1:10" x14ac:dyDescent="0.35">
      <c r="A10" s="148" t="s">
        <v>118</v>
      </c>
    </row>
    <row r="12" spans="1:10" x14ac:dyDescent="0.35">
      <c r="A12" s="17" t="s">
        <v>163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90FFEE-39C7-9F4E-AB72-2F8FFED98BD7}">
  <dimension ref="A1:O40"/>
  <sheetViews>
    <sheetView zoomScale="80" zoomScaleNormal="80" workbookViewId="0">
      <selection activeCell="A2" sqref="A2"/>
    </sheetView>
  </sheetViews>
  <sheetFormatPr defaultColWidth="9.1640625" defaultRowHeight="12.75" customHeight="1" x14ac:dyDescent="0.35"/>
  <cols>
    <col min="1" max="1" width="39.4140625" style="76" customWidth="1"/>
    <col min="2" max="2" width="9" style="76" customWidth="1"/>
    <col min="3" max="8" width="10.6640625" style="76" customWidth="1"/>
    <col min="9" max="16384" width="9.1640625" style="76"/>
  </cols>
  <sheetData>
    <row r="1" spans="1:15" ht="14.5" x14ac:dyDescent="0.35">
      <c r="A1" s="136" t="s">
        <v>475</v>
      </c>
      <c r="B1" s="121"/>
      <c r="C1" s="121"/>
      <c r="D1" s="121"/>
      <c r="E1" s="121"/>
      <c r="F1" s="121"/>
      <c r="G1" s="121"/>
      <c r="H1" s="96"/>
    </row>
    <row r="2" spans="1:15" ht="12.75" customHeight="1" x14ac:dyDescent="0.35">
      <c r="A2" s="140"/>
      <c r="B2" s="140"/>
      <c r="C2" s="140"/>
      <c r="D2" s="140"/>
      <c r="E2" s="140"/>
      <c r="F2" s="140"/>
      <c r="G2" s="140"/>
      <c r="H2" s="96"/>
    </row>
    <row r="3" spans="1:15" ht="27.5" customHeight="1" x14ac:dyDescent="0.35">
      <c r="A3" s="141"/>
      <c r="B3" s="114">
        <v>2019</v>
      </c>
      <c r="C3" s="114">
        <v>2020</v>
      </c>
      <c r="D3" s="114">
        <v>2021</v>
      </c>
      <c r="E3" s="114">
        <v>2022</v>
      </c>
      <c r="F3" s="114">
        <v>2023</v>
      </c>
      <c r="G3" s="139" t="s">
        <v>171</v>
      </c>
      <c r="H3" s="139" t="s">
        <v>172</v>
      </c>
    </row>
    <row r="4" spans="1:15" ht="14.5" x14ac:dyDescent="0.35">
      <c r="B4" s="257"/>
      <c r="C4" s="257"/>
      <c r="D4" s="257"/>
      <c r="E4" s="257"/>
      <c r="F4" s="257"/>
      <c r="G4" s="258"/>
      <c r="H4" s="258"/>
    </row>
    <row r="5" spans="1:15" ht="12.75" customHeight="1" x14ac:dyDescent="0.35">
      <c r="B5" s="264" t="s">
        <v>173</v>
      </c>
      <c r="C5" s="264"/>
      <c r="D5" s="264"/>
      <c r="E5" s="264"/>
      <c r="F5" s="264"/>
      <c r="G5" s="264"/>
      <c r="H5" s="264"/>
    </row>
    <row r="6" spans="1:15" ht="12.75" customHeight="1" x14ac:dyDescent="0.35">
      <c r="A6" s="76" t="s">
        <v>174</v>
      </c>
      <c r="B6" s="119">
        <v>29289.200000000001</v>
      </c>
      <c r="C6" s="119">
        <v>28965</v>
      </c>
      <c r="D6" s="119">
        <v>31160.6</v>
      </c>
      <c r="E6" s="119">
        <v>31401.8</v>
      </c>
      <c r="F6" s="119">
        <v>34740</v>
      </c>
      <c r="G6" s="95">
        <f>(F6-E6)/E6*100</f>
        <v>10.630600793585083</v>
      </c>
      <c r="H6" s="95">
        <f>(F6-B6)/B6*100</f>
        <v>18.610272728514264</v>
      </c>
      <c r="M6" s="76" t="s">
        <v>8</v>
      </c>
    </row>
    <row r="7" spans="1:15" ht="12.75" customHeight="1" x14ac:dyDescent="0.35">
      <c r="A7" s="76" t="s">
        <v>175</v>
      </c>
      <c r="B7" s="119">
        <v>264567.3</v>
      </c>
      <c r="C7" s="119">
        <v>243070.7</v>
      </c>
      <c r="D7" s="119">
        <v>284551</v>
      </c>
      <c r="E7" s="119">
        <v>312361.90000000002</v>
      </c>
      <c r="F7" s="119">
        <v>327259.3</v>
      </c>
      <c r="G7" s="95">
        <f t="shared" ref="G7:G8" si="0">(F7-E7)/E7*100</f>
        <v>4.7692756382900621</v>
      </c>
      <c r="H7" s="95">
        <f t="shared" ref="H7:H36" si="1">(F7-B7)/B7*100</f>
        <v>23.696050116548793</v>
      </c>
    </row>
    <row r="8" spans="1:15" ht="12.75" customHeight="1" x14ac:dyDescent="0.35">
      <c r="A8" s="76" t="s">
        <v>176</v>
      </c>
      <c r="B8" s="119">
        <v>1574648.8</v>
      </c>
      <c r="C8" s="119">
        <v>1475041.9</v>
      </c>
      <c r="D8" s="119">
        <v>1620971.4</v>
      </c>
      <c r="E8" s="119">
        <v>1765529.9</v>
      </c>
      <c r="F8" s="119">
        <v>1877535.8</v>
      </c>
      <c r="G8" s="95">
        <f t="shared" si="0"/>
        <v>6.3440386934257047</v>
      </c>
      <c r="H8" s="95">
        <f t="shared" si="1"/>
        <v>19.235209781381094</v>
      </c>
      <c r="I8" s="76" t="s">
        <v>8</v>
      </c>
      <c r="K8" s="76" t="s">
        <v>8</v>
      </c>
      <c r="M8" s="76" t="s">
        <v>8</v>
      </c>
      <c r="O8" s="76" t="s">
        <v>8</v>
      </c>
    </row>
    <row r="9" spans="1:15" ht="12.75" customHeight="1" x14ac:dyDescent="0.35">
      <c r="A9" s="76" t="s">
        <v>407</v>
      </c>
      <c r="B9" s="142">
        <f t="shared" ref="B9:F9" si="2">B6/B7*100</f>
        <v>11.070604719479695</v>
      </c>
      <c r="C9" s="142">
        <f t="shared" si="2"/>
        <v>11.916286084665902</v>
      </c>
      <c r="D9" s="142">
        <f t="shared" si="2"/>
        <v>10.95079616659228</v>
      </c>
      <c r="E9" s="142">
        <f t="shared" si="2"/>
        <v>10.053018629992966</v>
      </c>
      <c r="F9" s="142">
        <f t="shared" si="2"/>
        <v>10.615435527729847</v>
      </c>
      <c r="G9" s="143" t="s">
        <v>177</v>
      </c>
      <c r="H9" s="143" t="s">
        <v>177</v>
      </c>
    </row>
    <row r="10" spans="1:15" ht="12.75" customHeight="1" x14ac:dyDescent="0.35">
      <c r="A10" s="76" t="s">
        <v>408</v>
      </c>
      <c r="B10" s="142">
        <f t="shared" ref="B10:F10" si="3">B6/B8*100</f>
        <v>1.8600465068782319</v>
      </c>
      <c r="C10" s="142">
        <f t="shared" si="3"/>
        <v>1.9636730319321778</v>
      </c>
      <c r="D10" s="142">
        <f t="shared" si="3"/>
        <v>1.922341134458017</v>
      </c>
      <c r="E10" s="142">
        <f t="shared" si="3"/>
        <v>1.7786048256673535</v>
      </c>
      <c r="F10" s="142">
        <f t="shared" si="3"/>
        <v>1.8502976081734366</v>
      </c>
      <c r="G10" s="143" t="s">
        <v>177</v>
      </c>
      <c r="H10" s="143" t="s">
        <v>177</v>
      </c>
    </row>
    <row r="11" spans="1:15" ht="12.75" customHeight="1" x14ac:dyDescent="0.35">
      <c r="H11" s="119"/>
    </row>
    <row r="12" spans="1:15" ht="12.75" customHeight="1" x14ac:dyDescent="0.35">
      <c r="B12" s="264" t="s">
        <v>178</v>
      </c>
      <c r="C12" s="264"/>
      <c r="D12" s="264"/>
      <c r="E12" s="264"/>
      <c r="F12" s="264"/>
      <c r="G12" s="264"/>
      <c r="H12" s="264"/>
    </row>
    <row r="13" spans="1:15" ht="12.75" customHeight="1" x14ac:dyDescent="0.35">
      <c r="A13" s="76" t="s">
        <v>174</v>
      </c>
      <c r="B13" s="119">
        <v>32134.6</v>
      </c>
      <c r="C13" s="119">
        <v>28965</v>
      </c>
      <c r="D13" s="119">
        <v>34311.699999999997</v>
      </c>
      <c r="E13" s="119">
        <v>34175.699999999997</v>
      </c>
      <c r="F13" s="119">
        <v>33501.9</v>
      </c>
      <c r="G13" s="144">
        <f>(F13-E13)/E13*100</f>
        <v>-1.9715762954379739</v>
      </c>
      <c r="H13" s="95">
        <f t="shared" si="1"/>
        <v>4.2549152626763762</v>
      </c>
    </row>
    <row r="14" spans="1:15" ht="12.75" customHeight="1" x14ac:dyDescent="0.35">
      <c r="A14" s="76" t="s">
        <v>175</v>
      </c>
      <c r="B14" s="119">
        <v>281691.59999999998</v>
      </c>
      <c r="C14" s="119">
        <v>243070.7</v>
      </c>
      <c r="D14" s="119">
        <v>280995.8</v>
      </c>
      <c r="E14" s="119">
        <v>288942.8</v>
      </c>
      <c r="F14" s="119">
        <v>285750</v>
      </c>
      <c r="G14" s="144">
        <f t="shared" ref="G14:G15" si="4">(F14-E14)/E14*100</f>
        <v>-1.1049937911586614</v>
      </c>
      <c r="H14" s="95">
        <f t="shared" si="1"/>
        <v>1.4407245370469064</v>
      </c>
    </row>
    <row r="15" spans="1:15" ht="12.75" customHeight="1" x14ac:dyDescent="0.35">
      <c r="A15" s="76" t="s">
        <v>176</v>
      </c>
      <c r="B15" s="119">
        <v>1609210.3</v>
      </c>
      <c r="C15" s="119">
        <v>1475041.9</v>
      </c>
      <c r="D15" s="119">
        <v>1607816.2</v>
      </c>
      <c r="E15" s="119">
        <v>1691047.3</v>
      </c>
      <c r="F15" s="119">
        <v>1702679</v>
      </c>
      <c r="G15" s="144">
        <f t="shared" si="4"/>
        <v>0.68784001488308177</v>
      </c>
      <c r="H15" s="95">
        <f t="shared" si="1"/>
        <v>5.8083582984772066</v>
      </c>
    </row>
    <row r="16" spans="1:15" ht="12.75" customHeight="1" x14ac:dyDescent="0.35">
      <c r="A16" s="76" t="s">
        <v>407</v>
      </c>
      <c r="B16" s="135">
        <f t="shared" ref="B16:F16" si="5">B13/B14*100</f>
        <v>11.407723907990157</v>
      </c>
      <c r="C16" s="135">
        <f t="shared" si="5"/>
        <v>11.916286084665902</v>
      </c>
      <c r="D16" s="135">
        <f t="shared" si="5"/>
        <v>12.210751904476863</v>
      </c>
      <c r="E16" s="135">
        <f t="shared" si="5"/>
        <v>11.827842742577422</v>
      </c>
      <c r="F16" s="135">
        <f t="shared" si="5"/>
        <v>11.724199475065618</v>
      </c>
      <c r="G16" s="143" t="s">
        <v>177</v>
      </c>
      <c r="H16" s="143" t="s">
        <v>177</v>
      </c>
    </row>
    <row r="17" spans="1:8" ht="12.75" customHeight="1" x14ac:dyDescent="0.35">
      <c r="A17" s="76" t="s">
        <v>408</v>
      </c>
      <c r="B17" s="135">
        <f t="shared" ref="B17:F17" si="6">B13/B15*100</f>
        <v>1.9969173699671197</v>
      </c>
      <c r="C17" s="135">
        <f t="shared" si="6"/>
        <v>1.9636730319321778</v>
      </c>
      <c r="D17" s="135">
        <f t="shared" si="6"/>
        <v>2.1340561191011758</v>
      </c>
      <c r="E17" s="135">
        <f t="shared" si="6"/>
        <v>2.0209783605698077</v>
      </c>
      <c r="F17" s="135">
        <f t="shared" si="6"/>
        <v>1.9675992949933603</v>
      </c>
      <c r="G17" s="143" t="s">
        <v>177</v>
      </c>
      <c r="H17" s="143" t="s">
        <v>177</v>
      </c>
    </row>
    <row r="18" spans="1:8" ht="12.75" customHeight="1" x14ac:dyDescent="0.35">
      <c r="H18" s="119"/>
    </row>
    <row r="19" spans="1:8" ht="12.75" customHeight="1" x14ac:dyDescent="0.35">
      <c r="B19" s="264" t="s">
        <v>179</v>
      </c>
      <c r="C19" s="264"/>
      <c r="D19" s="264"/>
      <c r="E19" s="264"/>
      <c r="F19" s="264"/>
      <c r="G19" s="264"/>
      <c r="H19" s="264"/>
    </row>
    <row r="20" spans="1:8" ht="12.75" customHeight="1" x14ac:dyDescent="0.35">
      <c r="A20" s="76" t="s">
        <v>174</v>
      </c>
      <c r="B20" s="119">
        <v>423.3</v>
      </c>
      <c r="C20" s="119">
        <v>392.2</v>
      </c>
      <c r="D20" s="119">
        <v>422.1</v>
      </c>
      <c r="E20" s="119">
        <v>424.5</v>
      </c>
      <c r="F20" s="119">
        <v>439.2</v>
      </c>
      <c r="G20" s="144">
        <f>(F20-E20)/E20*100</f>
        <v>3.4628975265017639</v>
      </c>
      <c r="H20" s="95">
        <f t="shared" si="1"/>
        <v>3.7562012756909935</v>
      </c>
    </row>
    <row r="21" spans="1:8" ht="12.75" customHeight="1" x14ac:dyDescent="0.35">
      <c r="A21" s="76" t="s">
        <v>175</v>
      </c>
      <c r="B21" s="119">
        <v>3459.5</v>
      </c>
      <c r="C21" s="119">
        <v>3020.8</v>
      </c>
      <c r="D21" s="119">
        <v>3355.5</v>
      </c>
      <c r="E21" s="119">
        <v>3435.1</v>
      </c>
      <c r="F21" s="119">
        <v>3482</v>
      </c>
      <c r="G21" s="144">
        <f t="shared" ref="G21:G22" si="7">(F21-E21)/E21*100</f>
        <v>1.365316875782367</v>
      </c>
      <c r="H21" s="95">
        <f t="shared" si="1"/>
        <v>0.65038300332417975</v>
      </c>
    </row>
    <row r="22" spans="1:8" ht="12.75" customHeight="1" x14ac:dyDescent="0.35">
      <c r="A22" s="76" t="s">
        <v>176</v>
      </c>
      <c r="B22" s="119">
        <v>23754.7</v>
      </c>
      <c r="C22" s="142">
        <v>21088.1</v>
      </c>
      <c r="D22" s="142">
        <v>23114.6</v>
      </c>
      <c r="E22" s="142">
        <v>23959.9</v>
      </c>
      <c r="F22" s="142">
        <v>24507.1</v>
      </c>
      <c r="G22" s="144">
        <f t="shared" si="7"/>
        <v>2.2838158756922904</v>
      </c>
      <c r="H22" s="95">
        <f t="shared" si="1"/>
        <v>3.1673731935153793</v>
      </c>
    </row>
    <row r="23" spans="1:8" ht="12.75" customHeight="1" x14ac:dyDescent="0.35">
      <c r="A23" s="76" t="s">
        <v>407</v>
      </c>
      <c r="B23" s="145">
        <f t="shared" ref="B23:F23" si="8">B20/B21*100</f>
        <v>12.235872235872236</v>
      </c>
      <c r="C23" s="145">
        <f t="shared" si="8"/>
        <v>12.9833156779661</v>
      </c>
      <c r="D23" s="145">
        <f t="shared" si="8"/>
        <v>12.579347340187752</v>
      </c>
      <c r="E23" s="145">
        <f t="shared" si="8"/>
        <v>12.357718843701784</v>
      </c>
      <c r="F23" s="145">
        <f t="shared" si="8"/>
        <v>12.613440551407237</v>
      </c>
      <c r="G23" s="143" t="s">
        <v>177</v>
      </c>
      <c r="H23" s="143" t="s">
        <v>177</v>
      </c>
    </row>
    <row r="24" spans="1:8" ht="12.75" customHeight="1" x14ac:dyDescent="0.35">
      <c r="A24" s="76" t="s">
        <v>408</v>
      </c>
      <c r="B24" s="145">
        <f t="shared" ref="B24:F24" si="9">B20/B22*100</f>
        <v>1.7819631483453799</v>
      </c>
      <c r="C24" s="145">
        <f t="shared" si="9"/>
        <v>1.8598166738587167</v>
      </c>
      <c r="D24" s="145">
        <f t="shared" si="9"/>
        <v>1.8261185571024376</v>
      </c>
      <c r="E24" s="145">
        <f t="shared" si="9"/>
        <v>1.771710232513491</v>
      </c>
      <c r="F24" s="145">
        <f t="shared" si="9"/>
        <v>1.7921337081906876</v>
      </c>
      <c r="G24" s="143" t="s">
        <v>177</v>
      </c>
      <c r="H24" s="143" t="s">
        <v>177</v>
      </c>
    </row>
    <row r="25" spans="1:8" ht="12.75" customHeight="1" x14ac:dyDescent="0.35">
      <c r="B25" s="135"/>
      <c r="C25" s="135"/>
      <c r="D25" s="135"/>
      <c r="E25" s="135"/>
      <c r="F25" s="135"/>
      <c r="G25" s="135"/>
      <c r="H25" s="119"/>
    </row>
    <row r="26" spans="1:8" ht="12.75" customHeight="1" x14ac:dyDescent="0.35">
      <c r="B26" s="264" t="s">
        <v>180</v>
      </c>
      <c r="C26" s="264"/>
      <c r="D26" s="264"/>
      <c r="E26" s="264"/>
      <c r="F26" s="264"/>
      <c r="G26" s="264"/>
      <c r="H26" s="264"/>
    </row>
    <row r="27" spans="1:8" ht="12.75" customHeight="1" x14ac:dyDescent="0.35">
      <c r="A27" s="76" t="s">
        <v>174</v>
      </c>
      <c r="B27" s="135">
        <f t="shared" ref="B27:F29" si="10">B6/B20</f>
        <v>69.19253484526341</v>
      </c>
      <c r="C27" s="135">
        <f t="shared" si="10"/>
        <v>73.852626211116785</v>
      </c>
      <c r="D27" s="135">
        <f t="shared" si="10"/>
        <v>73.822790807865431</v>
      </c>
      <c r="E27" s="135">
        <f t="shared" si="10"/>
        <v>73.973616018845703</v>
      </c>
      <c r="F27" s="135">
        <f t="shared" si="10"/>
        <v>79.098360655737707</v>
      </c>
      <c r="G27" s="144">
        <f>(F27-E27)/E27*100</f>
        <v>6.9278006304118094</v>
      </c>
      <c r="H27" s="95">
        <f t="shared" si="1"/>
        <v>14.316321598315318</v>
      </c>
    </row>
    <row r="28" spans="1:8" ht="12.75" customHeight="1" x14ac:dyDescent="0.35">
      <c r="A28" s="76" t="s">
        <v>175</v>
      </c>
      <c r="B28" s="135">
        <f t="shared" si="10"/>
        <v>76.475588957941895</v>
      </c>
      <c r="C28" s="135">
        <f t="shared" si="10"/>
        <v>80.465671345338976</v>
      </c>
      <c r="D28" s="135">
        <f t="shared" si="10"/>
        <v>84.801370883623903</v>
      </c>
      <c r="E28" s="135">
        <f t="shared" si="10"/>
        <v>90.932403714593477</v>
      </c>
      <c r="F28" s="135">
        <f t="shared" si="10"/>
        <v>93.98601378518093</v>
      </c>
      <c r="G28" s="144">
        <f t="shared" ref="G28:G29" si="11">(F28-E28)/E28*100</f>
        <v>3.358109921048297</v>
      </c>
      <c r="H28" s="95">
        <f t="shared" si="1"/>
        <v>22.896750539402806</v>
      </c>
    </row>
    <row r="29" spans="1:8" ht="12.75" customHeight="1" x14ac:dyDescent="0.35">
      <c r="A29" s="76" t="s">
        <v>176</v>
      </c>
      <c r="B29" s="135">
        <f t="shared" si="10"/>
        <v>66.287884081886958</v>
      </c>
      <c r="C29" s="135">
        <f t="shared" si="10"/>
        <v>69.946647635396261</v>
      </c>
      <c r="D29" s="135">
        <f t="shared" si="10"/>
        <v>70.127599006688413</v>
      </c>
      <c r="E29" s="135">
        <f t="shared" si="10"/>
        <v>73.68686430243865</v>
      </c>
      <c r="F29" s="135">
        <f t="shared" si="10"/>
        <v>76.61191246618327</v>
      </c>
      <c r="G29" s="144">
        <f t="shared" si="11"/>
        <v>3.9695652562159798</v>
      </c>
      <c r="H29" s="95">
        <f t="shared" si="1"/>
        <v>15.574533004467003</v>
      </c>
    </row>
    <row r="30" spans="1:8" ht="12.75" customHeight="1" x14ac:dyDescent="0.35">
      <c r="A30" s="76" t="s">
        <v>407</v>
      </c>
      <c r="B30" s="135">
        <f t="shared" ref="B30:F30" si="12">B27/B28*100</f>
        <v>90.476628932293892</v>
      </c>
      <c r="C30" s="135">
        <f t="shared" si="12"/>
        <v>91.78153239306161</v>
      </c>
      <c r="D30" s="135">
        <f t="shared" si="12"/>
        <v>87.053770521204441</v>
      </c>
      <c r="E30" s="135">
        <f t="shared" si="12"/>
        <v>81.350116126946602</v>
      </c>
      <c r="F30" s="135">
        <f t="shared" si="12"/>
        <v>84.159714270390083</v>
      </c>
      <c r="G30" s="143" t="s">
        <v>177</v>
      </c>
      <c r="H30" s="143" t="s">
        <v>177</v>
      </c>
    </row>
    <row r="31" spans="1:8" ht="12.75" customHeight="1" x14ac:dyDescent="0.35">
      <c r="A31" s="76" t="s">
        <v>408</v>
      </c>
      <c r="B31" s="135">
        <f t="shared" ref="B31:F31" si="13">B27/B29*100</f>
        <v>104.38187280165448</v>
      </c>
      <c r="C31" s="135">
        <f t="shared" si="13"/>
        <v>105.58422556014524</v>
      </c>
      <c r="D31" s="135">
        <f t="shared" si="13"/>
        <v>105.26924043246453</v>
      </c>
      <c r="E31" s="135">
        <f t="shared" si="13"/>
        <v>100.38914902828557</v>
      </c>
      <c r="F31" s="135">
        <f t="shared" si="13"/>
        <v>103.24551118685616</v>
      </c>
      <c r="G31" s="143" t="s">
        <v>177</v>
      </c>
      <c r="H31" s="143" t="s">
        <v>177</v>
      </c>
    </row>
    <row r="32" spans="1:8" ht="12.75" customHeight="1" x14ac:dyDescent="0.35">
      <c r="B32" s="135"/>
      <c r="C32" s="135"/>
      <c r="D32" s="135"/>
      <c r="E32" s="135"/>
      <c r="F32" s="135"/>
      <c r="G32" s="135"/>
      <c r="H32" s="119"/>
    </row>
    <row r="33" spans="1:15" s="17" customFormat="1" ht="12.75" customHeight="1" x14ac:dyDescent="0.35">
      <c r="A33" s="76"/>
      <c r="B33" s="264" t="s">
        <v>181</v>
      </c>
      <c r="C33" s="264"/>
      <c r="D33" s="264"/>
      <c r="E33" s="264"/>
      <c r="F33" s="264"/>
      <c r="G33" s="264"/>
      <c r="H33" s="264"/>
      <c r="I33" s="76"/>
      <c r="J33" s="76"/>
      <c r="K33" s="76"/>
      <c r="L33" s="76"/>
      <c r="M33" s="76"/>
      <c r="N33" s="76"/>
      <c r="O33" s="76"/>
    </row>
    <row r="34" spans="1:15" ht="12.75" customHeight="1" x14ac:dyDescent="0.35">
      <c r="A34" s="76" t="s">
        <v>174</v>
      </c>
      <c r="B34" s="135">
        <f t="shared" ref="B34:F36" si="14">B13/B20</f>
        <v>75.914481455232689</v>
      </c>
      <c r="C34" s="135">
        <f t="shared" si="14"/>
        <v>73.852626211116785</v>
      </c>
      <c r="D34" s="135">
        <f t="shared" si="14"/>
        <v>81.288083392560992</v>
      </c>
      <c r="E34" s="135">
        <f t="shared" si="14"/>
        <v>80.508127208480559</v>
      </c>
      <c r="F34" s="135">
        <f>F13/F20</f>
        <v>76.279371584699462</v>
      </c>
      <c r="G34" s="144">
        <f>(F34-E34)/E34*100</f>
        <v>-5.2525822800851953</v>
      </c>
      <c r="H34" s="95">
        <f t="shared" si="1"/>
        <v>0.48065945057129933</v>
      </c>
    </row>
    <row r="35" spans="1:15" ht="12.75" customHeight="1" x14ac:dyDescent="0.35">
      <c r="A35" s="76" t="s">
        <v>175</v>
      </c>
      <c r="B35" s="135">
        <f t="shared" si="14"/>
        <v>81.425523919641563</v>
      </c>
      <c r="C35" s="135">
        <f t="shared" si="14"/>
        <v>80.465671345338976</v>
      </c>
      <c r="D35" s="135">
        <f t="shared" si="14"/>
        <v>83.741856653255851</v>
      </c>
      <c r="E35" s="135">
        <f t="shared" si="14"/>
        <v>84.114814706995432</v>
      </c>
      <c r="F35" s="135">
        <f t="shared" si="14"/>
        <v>82.064905226881109</v>
      </c>
      <c r="G35" s="144">
        <f t="shared" ref="G35:G36" si="15">(F35-E35)/E35*100</f>
        <v>-2.4370373842645363</v>
      </c>
      <c r="H35" s="95">
        <f t="shared" si="1"/>
        <v>0.78523450198557909</v>
      </c>
    </row>
    <row r="36" spans="1:15" ht="12.75" customHeight="1" x14ac:dyDescent="0.35">
      <c r="A36" s="76" t="s">
        <v>176</v>
      </c>
      <c r="B36" s="135">
        <f t="shared" si="14"/>
        <v>67.742817210909834</v>
      </c>
      <c r="C36" s="135">
        <f t="shared" si="14"/>
        <v>69.946647635396261</v>
      </c>
      <c r="D36" s="135">
        <f t="shared" si="14"/>
        <v>69.558469538733092</v>
      </c>
      <c r="E36" s="135">
        <f t="shared" si="14"/>
        <v>70.578228623658688</v>
      </c>
      <c r="F36" s="135">
        <f t="shared" si="14"/>
        <v>69.476967899098639</v>
      </c>
      <c r="G36" s="144">
        <f t="shared" si="15"/>
        <v>-1.5603405554880887</v>
      </c>
      <c r="H36" s="95">
        <f t="shared" si="1"/>
        <v>2.5599034105560108</v>
      </c>
    </row>
    <row r="37" spans="1:15" ht="12.75" customHeight="1" x14ac:dyDescent="0.35">
      <c r="A37" s="76" t="s">
        <v>407</v>
      </c>
      <c r="B37" s="135">
        <f t="shared" ref="B37:F37" si="16">B34/B35*100</f>
        <v>93.23179981028099</v>
      </c>
      <c r="C37" s="135">
        <f t="shared" si="16"/>
        <v>91.78153239306161</v>
      </c>
      <c r="D37" s="135">
        <f t="shared" si="16"/>
        <v>97.069836568282653</v>
      </c>
      <c r="E37" s="135">
        <f t="shared" si="16"/>
        <v>95.712185170854426</v>
      </c>
      <c r="F37" s="135">
        <f t="shared" si="16"/>
        <v>92.950051393848995</v>
      </c>
      <c r="G37" s="143" t="s">
        <v>177</v>
      </c>
      <c r="H37" s="143" t="s">
        <v>177</v>
      </c>
    </row>
    <row r="38" spans="1:15" ht="12.75" customHeight="1" x14ac:dyDescent="0.35">
      <c r="A38" s="88" t="s">
        <v>408</v>
      </c>
      <c r="B38" s="146">
        <f t="shared" ref="B38:F38" si="17">B34/B36*100</f>
        <v>112.06277592335918</v>
      </c>
      <c r="C38" s="146">
        <f t="shared" si="17"/>
        <v>105.58422556014524</v>
      </c>
      <c r="D38" s="146">
        <f t="shared" si="17"/>
        <v>116.86295562799344</v>
      </c>
      <c r="E38" s="146">
        <f t="shared" si="17"/>
        <v>114.06935081605781</v>
      </c>
      <c r="F38" s="146">
        <f t="shared" si="17"/>
        <v>109.79087587051863</v>
      </c>
      <c r="G38" s="147" t="s">
        <v>177</v>
      </c>
      <c r="H38" s="147" t="s">
        <v>177</v>
      </c>
    </row>
    <row r="40" spans="1:15" ht="12.75" customHeight="1" x14ac:dyDescent="0.35">
      <c r="A40" s="76" t="s">
        <v>276</v>
      </c>
    </row>
  </sheetData>
  <mergeCells count="5">
    <mergeCell ref="B33:H33"/>
    <mergeCell ref="B5:H5"/>
    <mergeCell ref="B12:H12"/>
    <mergeCell ref="B19:H19"/>
    <mergeCell ref="B26:H26"/>
  </mergeCells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459286-622A-E047-81EF-21D73A23D93B}">
  <dimension ref="A1:H25"/>
  <sheetViews>
    <sheetView zoomScale="80" zoomScaleNormal="80" workbookViewId="0">
      <selection activeCell="A2" sqref="A2:B2"/>
    </sheetView>
  </sheetViews>
  <sheetFormatPr defaultColWidth="8.83203125" defaultRowHeight="14.5" x14ac:dyDescent="0.35"/>
  <cols>
    <col min="1" max="1" width="27.5" style="76" customWidth="1"/>
    <col min="2" max="4" width="6.5" style="17" bestFit="1" customWidth="1"/>
    <col min="5" max="5" width="5.1640625" style="17" bestFit="1" customWidth="1"/>
    <col min="6" max="6" width="5.08203125" style="17" bestFit="1" customWidth="1"/>
    <col min="7" max="8" width="9.83203125" style="17" customWidth="1"/>
    <col min="9" max="16384" width="8.83203125" style="17"/>
  </cols>
  <sheetData>
    <row r="1" spans="1:8" ht="16.5" x14ac:dyDescent="0.35">
      <c r="A1" s="17" t="s">
        <v>433</v>
      </c>
    </row>
    <row r="2" spans="1:8" x14ac:dyDescent="0.35">
      <c r="A2" s="17"/>
    </row>
    <row r="3" spans="1:8" ht="34.5" customHeight="1" x14ac:dyDescent="0.35">
      <c r="A3" s="35"/>
      <c r="B3" s="34">
        <v>2019</v>
      </c>
      <c r="C3" s="34">
        <v>2020</v>
      </c>
      <c r="D3" s="34">
        <v>2021</v>
      </c>
      <c r="E3" s="34">
        <v>2022</v>
      </c>
      <c r="F3" s="34">
        <v>2023</v>
      </c>
      <c r="G3" s="202" t="s">
        <v>70</v>
      </c>
      <c r="H3" s="202" t="s">
        <v>434</v>
      </c>
    </row>
    <row r="4" spans="1:8" x14ac:dyDescent="0.35">
      <c r="A4" s="17"/>
      <c r="B4" s="60"/>
      <c r="C4" s="60"/>
      <c r="D4" s="60"/>
      <c r="E4" s="60"/>
      <c r="F4" s="60"/>
      <c r="G4" s="193"/>
      <c r="H4" s="193"/>
    </row>
    <row r="5" spans="1:8" x14ac:dyDescent="0.35">
      <c r="A5" s="194" t="s">
        <v>183</v>
      </c>
      <c r="B5" s="195">
        <v>98.083333333333329</v>
      </c>
      <c r="C5" s="195">
        <v>95.308333333333323</v>
      </c>
      <c r="D5" s="196">
        <v>99.991666666666674</v>
      </c>
      <c r="E5" s="196">
        <v>100.75000000000001</v>
      </c>
      <c r="F5" s="196">
        <v>99.266666666666652</v>
      </c>
      <c r="G5" s="196">
        <f t="shared" ref="G5:G19" si="0">F5-E5</f>
        <v>-1.4833333333333627</v>
      </c>
      <c r="H5" s="197">
        <f>(F5-B5)</f>
        <v>1.1833333333333229</v>
      </c>
    </row>
    <row r="6" spans="1:8" ht="29" x14ac:dyDescent="0.35">
      <c r="A6" s="198" t="s">
        <v>184</v>
      </c>
      <c r="B6" s="199">
        <v>99.541666666666671</v>
      </c>
      <c r="C6" s="199">
        <v>95.058333333333337</v>
      </c>
      <c r="D6" s="200">
        <v>100.00833333333333</v>
      </c>
      <c r="E6" s="200">
        <v>97.458333333333329</v>
      </c>
      <c r="F6" s="200">
        <v>95.966666666666683</v>
      </c>
      <c r="G6" s="200">
        <f t="shared" si="0"/>
        <v>-1.4916666666666458</v>
      </c>
      <c r="H6" s="37">
        <f t="shared" ref="H6:H21" si="1">(F6-B6)</f>
        <v>-3.5749999999999886</v>
      </c>
    </row>
    <row r="7" spans="1:8" ht="29" x14ac:dyDescent="0.35">
      <c r="A7" s="198" t="s">
        <v>185</v>
      </c>
      <c r="B7" s="199">
        <v>93.300000000000011</v>
      </c>
      <c r="C7" s="199">
        <v>97.316666666666663</v>
      </c>
      <c r="D7" s="200">
        <v>99.999999999999986</v>
      </c>
      <c r="E7" s="200">
        <v>100.00833333333333</v>
      </c>
      <c r="F7" s="200">
        <v>90.766666666666694</v>
      </c>
      <c r="G7" s="200">
        <f t="shared" si="0"/>
        <v>-9.2416666666666316</v>
      </c>
      <c r="H7" s="37">
        <f t="shared" si="1"/>
        <v>-2.5333333333333172</v>
      </c>
    </row>
    <row r="8" spans="1:8" ht="29" x14ac:dyDescent="0.35">
      <c r="A8" s="198" t="s">
        <v>186</v>
      </c>
      <c r="B8" s="199">
        <v>103.18333333333334</v>
      </c>
      <c r="C8" s="199">
        <v>98.825000000000003</v>
      </c>
      <c r="D8" s="200">
        <v>99.99166666666666</v>
      </c>
      <c r="E8" s="200">
        <v>103.97499999999998</v>
      </c>
      <c r="F8" s="200">
        <v>100.28333333333332</v>
      </c>
      <c r="G8" s="200">
        <f t="shared" si="0"/>
        <v>-3.6916666666666629</v>
      </c>
      <c r="H8" s="37">
        <f t="shared" si="1"/>
        <v>-2.9000000000000199</v>
      </c>
    </row>
    <row r="9" spans="1:8" ht="29" x14ac:dyDescent="0.35">
      <c r="A9" s="198" t="s">
        <v>187</v>
      </c>
      <c r="B9" s="200">
        <v>95.816666666666677</v>
      </c>
      <c r="C9" s="200">
        <v>102.425</v>
      </c>
      <c r="D9" s="200">
        <v>100.00000000000001</v>
      </c>
      <c r="E9" s="200">
        <v>102.64166666666667</v>
      </c>
      <c r="F9" s="200">
        <v>91.475000000000009</v>
      </c>
      <c r="G9" s="200">
        <f t="shared" si="0"/>
        <v>-11.166666666666657</v>
      </c>
      <c r="H9" s="37">
        <f t="shared" si="1"/>
        <v>-4.3416666666666686</v>
      </c>
    </row>
    <row r="10" spans="1:8" x14ac:dyDescent="0.35">
      <c r="A10" s="198" t="s">
        <v>188</v>
      </c>
      <c r="B10" s="200">
        <v>96.183333333333337</v>
      </c>
      <c r="C10" s="200">
        <v>97.858333333333348</v>
      </c>
      <c r="D10" s="200">
        <v>100</v>
      </c>
      <c r="E10" s="200">
        <v>99.516666666666652</v>
      </c>
      <c r="F10" s="200">
        <v>101.83333333333333</v>
      </c>
      <c r="G10" s="200">
        <f t="shared" si="0"/>
        <v>2.3166666666666771</v>
      </c>
      <c r="H10" s="37">
        <f t="shared" si="1"/>
        <v>5.6499999999999915</v>
      </c>
    </row>
    <row r="11" spans="1:8" ht="29" x14ac:dyDescent="0.35">
      <c r="A11" s="198" t="s">
        <v>189</v>
      </c>
      <c r="B11" s="201">
        <v>106.39166666666667</v>
      </c>
      <c r="C11" s="201">
        <v>105.58333333333331</v>
      </c>
      <c r="D11" s="200">
        <v>99.99166666666666</v>
      </c>
      <c r="E11" s="200">
        <v>99.058333333333323</v>
      </c>
      <c r="F11" s="200">
        <v>98.350000000000009</v>
      </c>
      <c r="G11" s="200">
        <f t="shared" si="0"/>
        <v>-0.70833333333331439</v>
      </c>
      <c r="H11" s="37">
        <f t="shared" si="1"/>
        <v>-8.0416666666666572</v>
      </c>
    </row>
    <row r="12" spans="1:8" ht="29" x14ac:dyDescent="0.35">
      <c r="A12" s="198" t="s">
        <v>190</v>
      </c>
      <c r="B12" s="200">
        <v>100.43333333333332</v>
      </c>
      <c r="C12" s="200">
        <v>99.125</v>
      </c>
      <c r="D12" s="200">
        <v>99.991666666666674</v>
      </c>
      <c r="E12" s="200">
        <v>99.399999999999991</v>
      </c>
      <c r="F12" s="200">
        <v>98.475000000000009</v>
      </c>
      <c r="G12" s="200">
        <f t="shared" si="0"/>
        <v>-0.92499999999998295</v>
      </c>
      <c r="H12" s="37">
        <f t="shared" si="1"/>
        <v>-1.9583333333333144</v>
      </c>
    </row>
    <row r="13" spans="1:8" ht="29" x14ac:dyDescent="0.35">
      <c r="A13" s="198" t="s">
        <v>191</v>
      </c>
      <c r="B13" s="200">
        <v>94.891666666666666</v>
      </c>
      <c r="C13" s="200">
        <v>86.725000000000009</v>
      </c>
      <c r="D13" s="37">
        <v>99.999999999999986</v>
      </c>
      <c r="E13" s="37">
        <v>104.38333333333333</v>
      </c>
      <c r="F13" s="37">
        <v>102.91666666666664</v>
      </c>
      <c r="G13" s="200">
        <f t="shared" si="0"/>
        <v>-1.4666666666666828</v>
      </c>
      <c r="H13" s="37">
        <f t="shared" si="1"/>
        <v>8.0249999999999773</v>
      </c>
    </row>
    <row r="14" spans="1:8" ht="29" x14ac:dyDescent="0.35">
      <c r="A14" s="198" t="s">
        <v>192</v>
      </c>
      <c r="B14" s="200">
        <v>93.350000000000009</v>
      </c>
      <c r="C14" s="200">
        <v>96.40000000000002</v>
      </c>
      <c r="D14" s="37">
        <v>99.983333333333334</v>
      </c>
      <c r="E14" s="37">
        <v>98.324999999999989</v>
      </c>
      <c r="F14" s="37">
        <v>99.266666666666652</v>
      </c>
      <c r="G14" s="200">
        <f t="shared" si="0"/>
        <v>0.94166666666666288</v>
      </c>
      <c r="H14" s="37">
        <f t="shared" si="1"/>
        <v>5.916666666666643</v>
      </c>
    </row>
    <row r="15" spans="1:8" x14ac:dyDescent="0.35">
      <c r="A15" s="194" t="s">
        <v>193</v>
      </c>
      <c r="B15" s="197">
        <v>93.22499999999998</v>
      </c>
      <c r="C15" s="197">
        <v>89.516666666666666</v>
      </c>
      <c r="D15" s="197">
        <v>100</v>
      </c>
      <c r="E15" s="197">
        <v>102.33333333333333</v>
      </c>
      <c r="F15" s="197">
        <v>97.624999999999986</v>
      </c>
      <c r="G15" s="196">
        <f t="shared" si="0"/>
        <v>-4.7083333333333428</v>
      </c>
      <c r="H15" s="197">
        <f t="shared" si="1"/>
        <v>4.4000000000000057</v>
      </c>
    </row>
    <row r="16" spans="1:8" ht="29" x14ac:dyDescent="0.35">
      <c r="A16" s="198" t="s">
        <v>194</v>
      </c>
      <c r="B16" s="37">
        <v>87.483333333333348</v>
      </c>
      <c r="C16" s="37">
        <v>78.424999999999997</v>
      </c>
      <c r="D16" s="37">
        <v>100</v>
      </c>
      <c r="E16" s="37">
        <v>115.39166666666667</v>
      </c>
      <c r="F16" s="37">
        <v>102.34166666666665</v>
      </c>
      <c r="G16" s="200">
        <f t="shared" si="0"/>
        <v>-13.050000000000011</v>
      </c>
      <c r="H16" s="37">
        <f t="shared" si="1"/>
        <v>14.858333333333306</v>
      </c>
    </row>
    <row r="17" spans="1:8" x14ac:dyDescent="0.35">
      <c r="A17" s="198" t="s">
        <v>195</v>
      </c>
      <c r="B17" s="37">
        <v>92.433333333333337</v>
      </c>
      <c r="C17" s="37">
        <v>93.524999999999991</v>
      </c>
      <c r="D17" s="37">
        <v>99.999999999999986</v>
      </c>
      <c r="E17" s="37">
        <v>95.291666666666671</v>
      </c>
      <c r="F17" s="37">
        <v>93.466666666666654</v>
      </c>
      <c r="G17" s="200">
        <f t="shared" si="0"/>
        <v>-1.8250000000000171</v>
      </c>
      <c r="H17" s="37">
        <f t="shared" si="1"/>
        <v>1.0333333333333172</v>
      </c>
    </row>
    <row r="18" spans="1:8" x14ac:dyDescent="0.35">
      <c r="A18" s="198" t="s">
        <v>196</v>
      </c>
      <c r="B18" s="37">
        <v>96.166666666666671</v>
      </c>
      <c r="C18" s="37">
        <v>89.383333333333326</v>
      </c>
      <c r="D18" s="37">
        <v>100.00833333333334</v>
      </c>
      <c r="E18" s="37">
        <v>103.15833333333332</v>
      </c>
      <c r="F18" s="37">
        <v>98.033333333333346</v>
      </c>
      <c r="G18" s="200">
        <f t="shared" si="0"/>
        <v>-5.1249999999999716</v>
      </c>
      <c r="H18" s="37">
        <f t="shared" si="1"/>
        <v>1.8666666666666742</v>
      </c>
    </row>
    <row r="19" spans="1:8" ht="29" x14ac:dyDescent="0.35">
      <c r="A19" s="198" t="s">
        <v>197</v>
      </c>
      <c r="B19" s="37">
        <v>98.533333333333317</v>
      </c>
      <c r="C19" s="37">
        <v>95.183333333333337</v>
      </c>
      <c r="D19" s="37">
        <v>99.991666666666674</v>
      </c>
      <c r="E19" s="37">
        <v>103.70000000000003</v>
      </c>
      <c r="F19" s="37">
        <v>99.99166666666666</v>
      </c>
      <c r="G19" s="200">
        <f t="shared" si="0"/>
        <v>-3.7083333333333712</v>
      </c>
      <c r="H19" s="37">
        <f t="shared" si="1"/>
        <v>1.4583333333333428</v>
      </c>
    </row>
    <row r="20" spans="1:8" ht="29" x14ac:dyDescent="0.35">
      <c r="A20" s="194" t="s">
        <v>198</v>
      </c>
      <c r="B20" s="195">
        <v>96.699999999999989</v>
      </c>
      <c r="C20" s="195">
        <v>93.933333333333337</v>
      </c>
      <c r="D20" s="196">
        <v>100</v>
      </c>
      <c r="E20" s="196">
        <v>100.97500000000001</v>
      </c>
      <c r="F20" s="196">
        <v>99.283333333333317</v>
      </c>
      <c r="G20" s="196">
        <f>F20-E20</f>
        <v>-1.6916666666666913</v>
      </c>
      <c r="H20" s="196">
        <f t="shared" si="1"/>
        <v>2.5833333333333286</v>
      </c>
    </row>
    <row r="21" spans="1:8" x14ac:dyDescent="0.35">
      <c r="A21" s="203" t="s">
        <v>199</v>
      </c>
      <c r="B21" s="41">
        <v>100.325</v>
      </c>
      <c r="C21" s="41">
        <v>88.016666666666652</v>
      </c>
      <c r="D21" s="42">
        <v>99.991666666666674</v>
      </c>
      <c r="E21" s="42">
        <v>100.74166666666666</v>
      </c>
      <c r="F21" s="42">
        <v>99.066666666666663</v>
      </c>
      <c r="G21" s="42">
        <f>F21-E21</f>
        <v>-1.6749999999999972</v>
      </c>
      <c r="H21" s="42">
        <f t="shared" si="1"/>
        <v>-1.25833333333334</v>
      </c>
    </row>
    <row r="23" spans="1:8" x14ac:dyDescent="0.35">
      <c r="A23" s="76" t="s">
        <v>409</v>
      </c>
    </row>
    <row r="24" spans="1:8" x14ac:dyDescent="0.35">
      <c r="A24" s="17"/>
    </row>
    <row r="25" spans="1:8" x14ac:dyDescent="0.35">
      <c r="A25" s="76" t="s">
        <v>276</v>
      </c>
    </row>
  </sheetData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A3C01B-6913-3E49-A089-139E2E04C554}">
  <dimension ref="A1:E28"/>
  <sheetViews>
    <sheetView zoomScale="70" zoomScaleNormal="70" workbookViewId="0">
      <selection activeCell="A2" sqref="A2"/>
    </sheetView>
  </sheetViews>
  <sheetFormatPr defaultColWidth="47.33203125" defaultRowHeight="14.5" x14ac:dyDescent="0.35"/>
  <cols>
    <col min="1" max="1" width="30.08203125" style="17" customWidth="1"/>
    <col min="2" max="2" width="10.5" style="17" customWidth="1"/>
    <col min="3" max="3" width="13.33203125" style="17" customWidth="1"/>
    <col min="4" max="4" width="16.58203125" style="17" customWidth="1"/>
    <col min="5" max="5" width="17.33203125" style="17" customWidth="1"/>
    <col min="6" max="6" width="19.33203125" style="17" customWidth="1"/>
    <col min="7" max="16384" width="47.33203125" style="17"/>
  </cols>
  <sheetData>
    <row r="1" spans="1:5" x14ac:dyDescent="0.35">
      <c r="A1" s="17" t="s">
        <v>221</v>
      </c>
      <c r="D1" s="60"/>
    </row>
    <row r="2" spans="1:5" x14ac:dyDescent="0.35">
      <c r="D2" s="207"/>
    </row>
    <row r="3" spans="1:5" x14ac:dyDescent="0.35">
      <c r="A3" s="35"/>
      <c r="B3" s="34" t="s">
        <v>209</v>
      </c>
      <c r="C3" s="34" t="s">
        <v>210</v>
      </c>
      <c r="D3" s="34" t="s">
        <v>211</v>
      </c>
      <c r="E3" s="34" t="s">
        <v>212</v>
      </c>
    </row>
    <row r="4" spans="1:5" x14ac:dyDescent="0.35">
      <c r="B4" s="36"/>
      <c r="C4" s="36"/>
      <c r="D4" s="36"/>
      <c r="E4" s="36"/>
    </row>
    <row r="5" spans="1:5" x14ac:dyDescent="0.35">
      <c r="B5" s="270" t="s">
        <v>213</v>
      </c>
      <c r="C5" s="270"/>
      <c r="D5" s="270"/>
      <c r="E5" s="270"/>
    </row>
    <row r="6" spans="1:5" x14ac:dyDescent="0.35">
      <c r="A6" s="17" t="s">
        <v>214</v>
      </c>
      <c r="B6" s="18">
        <v>14666148</v>
      </c>
      <c r="C6" s="18">
        <v>1659900</v>
      </c>
      <c r="D6" s="18">
        <v>2916892</v>
      </c>
      <c r="E6" s="18">
        <v>13686</v>
      </c>
    </row>
    <row r="7" spans="1:5" x14ac:dyDescent="0.35">
      <c r="A7" s="17" t="s">
        <v>215</v>
      </c>
      <c r="B7" s="18">
        <v>13131998</v>
      </c>
      <c r="C7" s="18">
        <v>2160995</v>
      </c>
      <c r="D7" s="18">
        <v>4377320</v>
      </c>
      <c r="E7" s="18">
        <v>22303</v>
      </c>
    </row>
    <row r="8" spans="1:5" x14ac:dyDescent="0.35">
      <c r="A8" s="17" t="s">
        <v>216</v>
      </c>
      <c r="B8" s="18">
        <v>7834352</v>
      </c>
      <c r="C8" s="18">
        <v>2016675</v>
      </c>
      <c r="D8" s="18">
        <v>2260989</v>
      </c>
      <c r="E8" s="18">
        <v>17040</v>
      </c>
    </row>
    <row r="9" spans="1:5" x14ac:dyDescent="0.35">
      <c r="A9" s="17" t="s">
        <v>217</v>
      </c>
      <c r="B9" s="18">
        <v>32680679</v>
      </c>
      <c r="C9" s="18">
        <v>4233793</v>
      </c>
      <c r="D9" s="18">
        <v>7682972</v>
      </c>
      <c r="E9" s="18">
        <v>37342</v>
      </c>
    </row>
    <row r="10" spans="1:5" x14ac:dyDescent="0.35">
      <c r="A10" s="17" t="s">
        <v>218</v>
      </c>
      <c r="B10" s="18">
        <v>12888242</v>
      </c>
      <c r="C10" s="18">
        <v>2451787</v>
      </c>
      <c r="D10" s="18">
        <v>5029467</v>
      </c>
      <c r="E10" s="18">
        <v>16275</v>
      </c>
    </row>
    <row r="11" spans="1:5" x14ac:dyDescent="0.35">
      <c r="A11" s="17" t="s">
        <v>109</v>
      </c>
      <c r="B11" s="18">
        <v>81201419</v>
      </c>
      <c r="C11" s="18">
        <v>12523150</v>
      </c>
      <c r="D11" s="18">
        <v>22267640</v>
      </c>
      <c r="E11" s="18">
        <v>106646</v>
      </c>
    </row>
    <row r="12" spans="1:5" x14ac:dyDescent="0.35">
      <c r="E12" s="18"/>
    </row>
    <row r="13" spans="1:5" x14ac:dyDescent="0.35">
      <c r="B13" s="270" t="s">
        <v>435</v>
      </c>
      <c r="C13" s="270"/>
      <c r="D13" s="270"/>
      <c r="E13" s="270"/>
    </row>
    <row r="14" spans="1:5" x14ac:dyDescent="0.35">
      <c r="A14" s="17" t="s">
        <v>214</v>
      </c>
      <c r="B14" s="204">
        <v>6.1747532218420389</v>
      </c>
      <c r="C14" s="204">
        <v>19.712326929540001</v>
      </c>
      <c r="D14" s="204">
        <v>11.101580389940231</v>
      </c>
      <c r="E14" s="204">
        <v>0.90687900906879004</v>
      </c>
    </row>
    <row r="15" spans="1:5" x14ac:dyDescent="0.35">
      <c r="A15" s="17" t="s">
        <v>215</v>
      </c>
      <c r="B15" s="204">
        <v>11.427346168806176</v>
      </c>
      <c r="C15" s="204">
        <v>16.065338330438404</v>
      </c>
      <c r="D15" s="204">
        <v>14.289891815045111</v>
      </c>
      <c r="E15" s="204">
        <v>-0.66363798325316226</v>
      </c>
    </row>
    <row r="16" spans="1:5" x14ac:dyDescent="0.35">
      <c r="A16" s="17" t="s">
        <v>216</v>
      </c>
      <c r="B16" s="204">
        <v>11.563013894482136</v>
      </c>
      <c r="C16" s="204">
        <v>18.890969963548766</v>
      </c>
      <c r="D16" s="204">
        <v>11.632057762588415</v>
      </c>
      <c r="E16" s="204">
        <v>2.5085724598447934</v>
      </c>
    </row>
    <row r="17" spans="1:5" x14ac:dyDescent="0.35">
      <c r="A17" s="17" t="s">
        <v>217</v>
      </c>
      <c r="B17" s="204">
        <v>5.7297610573222313</v>
      </c>
      <c r="C17" s="204">
        <v>11.679757278531431</v>
      </c>
      <c r="D17" s="204">
        <v>4.6987036146463161</v>
      </c>
      <c r="E17" s="204">
        <v>0.57909338217469764</v>
      </c>
    </row>
    <row r="18" spans="1:5" x14ac:dyDescent="0.35">
      <c r="A18" s="17" t="s">
        <v>218</v>
      </c>
      <c r="B18" s="204">
        <v>4.4028194712462634</v>
      </c>
      <c r="C18" s="204">
        <v>8.9477805071399885</v>
      </c>
      <c r="D18" s="204">
        <v>2.692230417599434</v>
      </c>
      <c r="E18" s="204">
        <v>2.0952261464149049</v>
      </c>
    </row>
    <row r="19" spans="1:5" x14ac:dyDescent="0.35">
      <c r="A19" s="17" t="s">
        <v>109</v>
      </c>
      <c r="B19" s="204">
        <v>7.0197311545270038</v>
      </c>
      <c r="C19" s="204">
        <v>13.990581030057273</v>
      </c>
      <c r="D19" s="204">
        <v>7.4868286924383716</v>
      </c>
      <c r="E19" s="204">
        <v>0.88925888785877805</v>
      </c>
    </row>
    <row r="20" spans="1:5" x14ac:dyDescent="0.35">
      <c r="B20" s="270" t="s">
        <v>213</v>
      </c>
      <c r="C20" s="270"/>
      <c r="D20" s="270"/>
      <c r="E20" s="270"/>
    </row>
    <row r="21" spans="1:5" x14ac:dyDescent="0.35">
      <c r="A21" s="17" t="s">
        <v>219</v>
      </c>
      <c r="B21" s="18">
        <v>62727143</v>
      </c>
      <c r="C21" s="18">
        <v>9653741</v>
      </c>
      <c r="D21" s="18">
        <v>17569454</v>
      </c>
      <c r="E21" s="18">
        <v>86236</v>
      </c>
    </row>
    <row r="22" spans="1:5" x14ac:dyDescent="0.35">
      <c r="A22" s="17" t="s">
        <v>220</v>
      </c>
      <c r="B22" s="18">
        <v>18474276</v>
      </c>
      <c r="C22" s="18">
        <v>2869409</v>
      </c>
      <c r="D22" s="18">
        <v>4698186</v>
      </c>
      <c r="E22" s="18">
        <v>20410</v>
      </c>
    </row>
    <row r="23" spans="1:5" x14ac:dyDescent="0.35">
      <c r="B23" s="18"/>
      <c r="C23" s="38"/>
      <c r="D23" s="18"/>
      <c r="E23" s="18"/>
    </row>
    <row r="24" spans="1:5" x14ac:dyDescent="0.35">
      <c r="B24" s="270" t="s">
        <v>435</v>
      </c>
      <c r="C24" s="270"/>
      <c r="D24" s="270"/>
      <c r="E24" s="270"/>
    </row>
    <row r="25" spans="1:5" x14ac:dyDescent="0.35">
      <c r="A25" s="17" t="s">
        <v>219</v>
      </c>
      <c r="B25" s="205">
        <v>1.3408543392678771</v>
      </c>
      <c r="C25" s="205">
        <v>6.5846720828351346</v>
      </c>
      <c r="D25" s="205">
        <v>15.069708796930248</v>
      </c>
      <c r="E25" s="205">
        <v>7.8068647187972724</v>
      </c>
    </row>
    <row r="26" spans="1:5" x14ac:dyDescent="0.35">
      <c r="A26" s="39" t="s">
        <v>220</v>
      </c>
      <c r="B26" s="206">
        <v>-0.97520741351705387</v>
      </c>
      <c r="C26" s="206">
        <v>8.523795898186064</v>
      </c>
      <c r="D26" s="206">
        <v>10.504052328861555</v>
      </c>
      <c r="E26" s="206">
        <v>6.3066683410774829</v>
      </c>
    </row>
    <row r="28" spans="1:5" x14ac:dyDescent="0.35">
      <c r="A28" s="17" t="s">
        <v>436</v>
      </c>
    </row>
  </sheetData>
  <mergeCells count="4">
    <mergeCell ref="B5:E5"/>
    <mergeCell ref="B13:E13"/>
    <mergeCell ref="B20:E20"/>
    <mergeCell ref="B24:E24"/>
  </mergeCells>
  <pageMargins left="0.7" right="0.7" top="0.75" bottom="0.75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842360-7EC8-444C-BCF8-5F08071D2C2A}">
  <dimension ref="A1:Q46"/>
  <sheetViews>
    <sheetView topLeftCell="A14" zoomScale="60" zoomScaleNormal="60" workbookViewId="0">
      <selection activeCell="A15" sqref="A15"/>
    </sheetView>
  </sheetViews>
  <sheetFormatPr defaultColWidth="9.1640625" defaultRowHeight="14.5" x14ac:dyDescent="0.35"/>
  <cols>
    <col min="1" max="1" width="14.9140625" style="76" customWidth="1"/>
    <col min="2" max="16384" width="9.1640625" style="76"/>
  </cols>
  <sheetData>
    <row r="1" spans="1:17" x14ac:dyDescent="0.35">
      <c r="B1" s="76">
        <v>2019</v>
      </c>
      <c r="C1" s="76">
        <v>2020</v>
      </c>
      <c r="D1" s="76">
        <v>2021</v>
      </c>
      <c r="E1" s="76">
        <v>2022</v>
      </c>
      <c r="F1" s="76">
        <v>2023</v>
      </c>
    </row>
    <row r="2" spans="1:17" x14ac:dyDescent="0.35">
      <c r="A2" s="76" t="s">
        <v>200</v>
      </c>
      <c r="B2" s="138">
        <v>92.033333333333317</v>
      </c>
      <c r="C2" s="138">
        <v>81.63333333333334</v>
      </c>
      <c r="D2" s="138">
        <v>100.00833333333333</v>
      </c>
      <c r="E2" s="138">
        <v>118.16666666666667</v>
      </c>
      <c r="F2" s="138">
        <v>117.44166666666668</v>
      </c>
      <c r="G2" s="135"/>
      <c r="N2" s="138"/>
      <c r="O2" s="138"/>
      <c r="P2" s="138"/>
      <c r="Q2" s="138"/>
    </row>
    <row r="3" spans="1:17" x14ac:dyDescent="0.35">
      <c r="A3" s="76" t="s">
        <v>201</v>
      </c>
      <c r="B3" s="138">
        <v>90.558333333333323</v>
      </c>
      <c r="C3" s="138">
        <v>80.45</v>
      </c>
      <c r="D3" s="138">
        <v>99.991666666666674</v>
      </c>
      <c r="E3" s="138">
        <v>117.88333333333333</v>
      </c>
      <c r="F3" s="138">
        <v>116.90833333333332</v>
      </c>
      <c r="G3" s="135"/>
      <c r="N3" s="138"/>
      <c r="O3" s="138"/>
      <c r="P3" s="138"/>
      <c r="Q3" s="138"/>
    </row>
    <row r="4" spans="1:17" x14ac:dyDescent="0.35">
      <c r="A4" s="76" t="s">
        <v>202</v>
      </c>
      <c r="B4" s="138">
        <v>94.875</v>
      </c>
      <c r="C4" s="138">
        <v>83.916666666666671</v>
      </c>
      <c r="D4" s="138">
        <v>99.999999999999986</v>
      </c>
      <c r="E4" s="138">
        <v>118.72500000000001</v>
      </c>
      <c r="F4" s="138">
        <v>118.40833333333336</v>
      </c>
      <c r="G4" s="135"/>
      <c r="N4" s="138"/>
      <c r="O4" s="138"/>
      <c r="P4" s="138"/>
      <c r="Q4" s="138"/>
    </row>
    <row r="5" spans="1:17" x14ac:dyDescent="0.35">
      <c r="A5" s="76" t="s">
        <v>203</v>
      </c>
      <c r="B5" s="138">
        <v>93.341666666666654</v>
      </c>
      <c r="C5" s="138">
        <v>93.791666666666686</v>
      </c>
      <c r="D5" s="138">
        <v>100</v>
      </c>
      <c r="E5" s="138">
        <v>118.60000000000001</v>
      </c>
      <c r="F5" s="138">
        <v>126.325</v>
      </c>
      <c r="G5" s="135"/>
      <c r="N5" s="138"/>
      <c r="O5" s="138"/>
      <c r="P5" s="138"/>
      <c r="Q5" s="138"/>
    </row>
    <row r="6" spans="1:17" x14ac:dyDescent="0.35">
      <c r="A6" s="76" t="s">
        <v>204</v>
      </c>
      <c r="B6" s="138">
        <v>94.600000000000009</v>
      </c>
      <c r="C6" s="138">
        <v>94.36666666666666</v>
      </c>
      <c r="D6" s="138">
        <v>99.999999999999986</v>
      </c>
      <c r="E6" s="138">
        <v>117.65833333333332</v>
      </c>
      <c r="F6" s="138">
        <v>125.02499999999999</v>
      </c>
      <c r="G6" s="135"/>
      <c r="N6" s="138"/>
      <c r="O6" s="138"/>
      <c r="P6" s="138"/>
      <c r="Q6" s="138"/>
    </row>
    <row r="7" spans="1:17" x14ac:dyDescent="0.35">
      <c r="A7" s="76" t="s">
        <v>205</v>
      </c>
      <c r="B7" s="138">
        <v>87.983333333333334</v>
      </c>
      <c r="C7" s="138">
        <v>91.36666666666666</v>
      </c>
      <c r="D7" s="138">
        <v>100.00833333333333</v>
      </c>
      <c r="E7" s="138">
        <v>122.42500000000001</v>
      </c>
      <c r="F7" s="138">
        <v>131.81666666666666</v>
      </c>
      <c r="G7" s="135"/>
      <c r="N7" s="138"/>
      <c r="O7" s="138"/>
      <c r="P7" s="138"/>
      <c r="Q7" s="138"/>
    </row>
    <row r="8" spans="1:17" x14ac:dyDescent="0.35">
      <c r="B8" s="138"/>
      <c r="C8" s="138"/>
      <c r="D8" s="138"/>
      <c r="E8" s="138"/>
      <c r="F8" s="138"/>
      <c r="G8" s="135"/>
      <c r="N8" s="138"/>
      <c r="O8" s="138"/>
      <c r="P8" s="138"/>
      <c r="Q8" s="138"/>
    </row>
    <row r="9" spans="1:17" x14ac:dyDescent="0.35">
      <c r="B9" s="76">
        <v>2019</v>
      </c>
      <c r="C9" s="76">
        <v>2020</v>
      </c>
      <c r="D9" s="76">
        <v>2021</v>
      </c>
      <c r="E9" s="76">
        <v>2022</v>
      </c>
      <c r="F9" s="76">
        <v>2023</v>
      </c>
      <c r="G9" s="135"/>
    </row>
    <row r="10" spans="1:17" x14ac:dyDescent="0.35">
      <c r="A10" s="76" t="s">
        <v>206</v>
      </c>
      <c r="B10" s="138">
        <v>95.5</v>
      </c>
      <c r="C10" s="138">
        <v>87.633333333333326</v>
      </c>
      <c r="D10" s="138">
        <v>99.983333333333334</v>
      </c>
      <c r="E10" s="138">
        <v>112.90000000000002</v>
      </c>
      <c r="F10" s="138">
        <v>120.8</v>
      </c>
      <c r="G10" s="135"/>
      <c r="N10" s="138"/>
      <c r="O10" s="138"/>
      <c r="P10" s="138"/>
      <c r="Q10" s="138"/>
    </row>
    <row r="11" spans="1:17" x14ac:dyDescent="0.35">
      <c r="A11" s="76" t="s">
        <v>207</v>
      </c>
      <c r="B11" s="138">
        <v>98.2</v>
      </c>
      <c r="C11" s="138">
        <v>87.216666666666654</v>
      </c>
      <c r="D11" s="138">
        <v>100.00000000000001</v>
      </c>
      <c r="E11" s="138">
        <v>113.11666666666666</v>
      </c>
      <c r="F11" s="138">
        <v>121.46666666666668</v>
      </c>
      <c r="G11" s="135"/>
      <c r="N11" s="138"/>
      <c r="O11" s="138"/>
      <c r="P11" s="138"/>
      <c r="Q11" s="138"/>
    </row>
    <row r="12" spans="1:17" x14ac:dyDescent="0.35">
      <c r="A12" s="76" t="s">
        <v>208</v>
      </c>
      <c r="B12" s="138">
        <v>89.924999999999997</v>
      </c>
      <c r="C12" s="138">
        <v>88.55</v>
      </c>
      <c r="D12" s="138">
        <v>100.00833333333333</v>
      </c>
      <c r="E12" s="138">
        <v>112.37499999999999</v>
      </c>
      <c r="F12" s="138">
        <v>119.25833333333333</v>
      </c>
      <c r="G12" s="135"/>
      <c r="N12" s="138"/>
      <c r="O12" s="138"/>
      <c r="P12" s="138"/>
      <c r="Q12" s="138"/>
    </row>
    <row r="13" spans="1:17" x14ac:dyDescent="0.35">
      <c r="K13" s="138"/>
      <c r="L13" s="138"/>
      <c r="M13" s="138"/>
      <c r="N13" s="138"/>
    </row>
    <row r="14" spans="1:17" ht="16.5" x14ac:dyDescent="0.35">
      <c r="A14" s="76" t="s">
        <v>437</v>
      </c>
    </row>
    <row r="30" spans="1:1" x14ac:dyDescent="0.35">
      <c r="A30" s="76" t="s">
        <v>182</v>
      </c>
    </row>
    <row r="44" spans="1:1" x14ac:dyDescent="0.35">
      <c r="A44" s="76" t="s">
        <v>438</v>
      </c>
    </row>
    <row r="46" spans="1:1" x14ac:dyDescent="0.35">
      <c r="A46" s="76" t="s">
        <v>276</v>
      </c>
    </row>
  </sheetData>
  <pageMargins left="0.7" right="0.7" top="0.75" bottom="0.75" header="0.3" footer="0.3"/>
  <pageSetup paperSize="9" orientation="portrait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717A08-0B33-41D3-A2CB-AF7F5506C9F4}">
  <dimension ref="A1:D33"/>
  <sheetViews>
    <sheetView topLeftCell="A8" zoomScale="70" zoomScaleNormal="70" workbookViewId="0">
      <selection activeCell="A9" sqref="A9"/>
    </sheetView>
  </sheetViews>
  <sheetFormatPr defaultColWidth="7.6640625" defaultRowHeight="14.5" x14ac:dyDescent="0.35"/>
  <cols>
    <col min="1" max="1" width="23" style="76" customWidth="1"/>
    <col min="2" max="2" width="12.83203125" style="76" bestFit="1" customWidth="1"/>
    <col min="3" max="3" width="2.6640625" style="76" customWidth="1"/>
    <col min="4" max="4" width="12.33203125" style="76" customWidth="1"/>
    <col min="5" max="7" width="12.83203125" style="76" bestFit="1" customWidth="1"/>
    <col min="8" max="8" width="19.6640625" style="76" customWidth="1"/>
    <col min="9" max="9" width="12" style="76" customWidth="1"/>
    <col min="10" max="12" width="12.83203125" style="76" bestFit="1" customWidth="1"/>
    <col min="13" max="13" width="16.5" style="76" customWidth="1"/>
    <col min="14" max="18" width="13.33203125" style="76" bestFit="1" customWidth="1"/>
    <col min="19" max="19" width="17.33203125" style="76" customWidth="1"/>
    <col min="20" max="20" width="12.33203125" style="76" customWidth="1"/>
    <col min="21" max="21" width="11.6640625" style="76" bestFit="1" customWidth="1"/>
    <col min="22" max="22" width="9.83203125" style="76" bestFit="1" customWidth="1"/>
    <col min="23" max="16384" width="7.6640625" style="76"/>
  </cols>
  <sheetData>
    <row r="1" spans="1:4" x14ac:dyDescent="0.35">
      <c r="B1" s="135" t="s">
        <v>331</v>
      </c>
      <c r="C1" s="135"/>
      <c r="D1" s="135"/>
    </row>
    <row r="2" spans="1:4" x14ac:dyDescent="0.35">
      <c r="A2" s="209" t="s">
        <v>332</v>
      </c>
      <c r="B2" s="135">
        <v>11.377604891243436</v>
      </c>
      <c r="C2" s="135"/>
      <c r="D2" s="135"/>
    </row>
    <row r="3" spans="1:4" ht="29" x14ac:dyDescent="0.35">
      <c r="A3" s="210" t="s">
        <v>333</v>
      </c>
      <c r="B3" s="135">
        <v>29.399236991348506</v>
      </c>
      <c r="C3" s="135"/>
      <c r="D3" s="135"/>
    </row>
    <row r="4" spans="1:4" ht="43.5" x14ac:dyDescent="0.35">
      <c r="A4" s="210" t="s">
        <v>334</v>
      </c>
      <c r="B4" s="135">
        <v>23.500765695365711</v>
      </c>
      <c r="C4" s="135"/>
    </row>
    <row r="5" spans="1:4" ht="29" x14ac:dyDescent="0.35">
      <c r="A5" s="210" t="s">
        <v>335</v>
      </c>
      <c r="B5" s="135">
        <v>23.944766385477159</v>
      </c>
    </row>
    <row r="6" spans="1:4" x14ac:dyDescent="0.35">
      <c r="A6" s="210" t="s">
        <v>336</v>
      </c>
      <c r="B6" s="135">
        <v>11.7776260365652</v>
      </c>
    </row>
    <row r="8" spans="1:4" x14ac:dyDescent="0.35">
      <c r="A8" s="211" t="s">
        <v>439</v>
      </c>
    </row>
    <row r="33" spans="1:1" x14ac:dyDescent="0.35">
      <c r="A33" s="76" t="s">
        <v>440</v>
      </c>
    </row>
  </sheetData>
  <pageMargins left="0.7" right="0.7" top="0.75" bottom="0.75" header="0.3" footer="0.3"/>
  <pageSetup paperSize="9" orientation="portrait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5FD7B2-CCA3-4A8E-A8FE-4FCF098D2149}">
  <dimension ref="A1:D26"/>
  <sheetViews>
    <sheetView topLeftCell="A9" zoomScale="80" zoomScaleNormal="80" workbookViewId="0">
      <selection activeCell="A10" sqref="A10"/>
    </sheetView>
  </sheetViews>
  <sheetFormatPr defaultColWidth="7.6640625" defaultRowHeight="14.5" x14ac:dyDescent="0.35"/>
  <cols>
    <col min="1" max="1" width="23" style="76" customWidth="1"/>
    <col min="2" max="2" width="8.4140625" style="76" customWidth="1"/>
    <col min="3" max="3" width="9.6640625" style="76" customWidth="1"/>
    <col min="4" max="4" width="12.33203125" style="76" customWidth="1"/>
    <col min="5" max="7" width="12.83203125" style="76" bestFit="1" customWidth="1"/>
    <col min="8" max="8" width="19.6640625" style="76" customWidth="1"/>
    <col min="9" max="9" width="12" style="76" customWidth="1"/>
    <col min="10" max="12" width="12.83203125" style="76" bestFit="1" customWidth="1"/>
    <col min="13" max="13" width="16.5" style="76" customWidth="1"/>
    <col min="14" max="18" width="13.33203125" style="76" bestFit="1" customWidth="1"/>
    <col min="19" max="19" width="17.33203125" style="76" customWidth="1"/>
    <col min="20" max="20" width="12.33203125" style="76" customWidth="1"/>
    <col min="21" max="21" width="11.6640625" style="76" bestFit="1" customWidth="1"/>
    <col min="22" max="22" width="9.83203125" style="76" bestFit="1" customWidth="1"/>
    <col min="23" max="16384" width="7.6640625" style="76"/>
  </cols>
  <sheetData>
    <row r="1" spans="1:4" x14ac:dyDescent="0.35">
      <c r="B1" s="76" t="s">
        <v>338</v>
      </c>
      <c r="C1" s="76" t="s">
        <v>339</v>
      </c>
    </row>
    <row r="2" spans="1:4" x14ac:dyDescent="0.35">
      <c r="A2" s="212" t="s">
        <v>332</v>
      </c>
      <c r="B2" s="135">
        <v>1.9817221531428346</v>
      </c>
      <c r="C2" s="135">
        <v>25.750908953909608</v>
      </c>
    </row>
    <row r="3" spans="1:4" ht="29" x14ac:dyDescent="0.35">
      <c r="A3" s="213" t="s">
        <v>333</v>
      </c>
      <c r="B3" s="135">
        <v>6.5815341920810813</v>
      </c>
      <c r="C3" s="135">
        <v>35.794957056611558</v>
      </c>
    </row>
    <row r="4" spans="1:4" ht="43.5" x14ac:dyDescent="0.35">
      <c r="A4" s="213" t="s">
        <v>334</v>
      </c>
      <c r="B4" s="135">
        <v>4.5056270022168752</v>
      </c>
      <c r="C4" s="135">
        <v>21.005472338288232</v>
      </c>
    </row>
    <row r="5" spans="1:4" ht="29" x14ac:dyDescent="0.35">
      <c r="A5" s="213" t="s">
        <v>335</v>
      </c>
      <c r="B5" s="135">
        <v>5.8378464479133614</v>
      </c>
      <c r="C5" s="135">
        <v>19.86530467730843</v>
      </c>
    </row>
    <row r="6" spans="1:4" x14ac:dyDescent="0.35">
      <c r="A6" s="213" t="s">
        <v>336</v>
      </c>
      <c r="B6" s="135">
        <v>12.102404965089212</v>
      </c>
      <c r="C6" s="135">
        <v>24.8321437186857</v>
      </c>
    </row>
    <row r="7" spans="1:4" x14ac:dyDescent="0.35">
      <c r="A7" s="76" t="s">
        <v>340</v>
      </c>
      <c r="B7" s="135">
        <v>5.9793367094731602</v>
      </c>
      <c r="C7" s="135">
        <v>25.738927661554207</v>
      </c>
    </row>
    <row r="9" spans="1:4" x14ac:dyDescent="0.35">
      <c r="A9" s="211" t="s">
        <v>441</v>
      </c>
      <c r="B9" s="208"/>
      <c r="C9" s="208"/>
      <c r="D9" s="208"/>
    </row>
    <row r="26" spans="1:1" x14ac:dyDescent="0.35">
      <c r="A26" s="76" t="s">
        <v>440</v>
      </c>
    </row>
  </sheetData>
  <pageMargins left="0.7" right="0.7" top="0.75" bottom="0.75" header="0.3" footer="0.3"/>
  <pageSetup paperSize="9" orientation="portrait" r:id="rId1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9C6CEE-F7A1-493E-AE45-3BA9D77A9C60}">
  <dimension ref="A1:B44"/>
  <sheetViews>
    <sheetView topLeftCell="A22" zoomScale="80" zoomScaleNormal="80" workbookViewId="0">
      <selection activeCell="A23" sqref="A23"/>
    </sheetView>
  </sheetViews>
  <sheetFormatPr defaultColWidth="9" defaultRowHeight="14.5" x14ac:dyDescent="0.35"/>
  <cols>
    <col min="1" max="1" width="18.1640625" style="30" customWidth="1"/>
    <col min="2" max="16384" width="9" style="30"/>
  </cols>
  <sheetData>
    <row r="1" spans="1:2" x14ac:dyDescent="0.35">
      <c r="A1" s="30" t="s">
        <v>341</v>
      </c>
      <c r="B1" s="214">
        <v>17.913969631126406</v>
      </c>
    </row>
    <row r="2" spans="1:2" x14ac:dyDescent="0.35">
      <c r="A2" s="30" t="s">
        <v>342</v>
      </c>
      <c r="B2" s="214">
        <v>12.735198196070657</v>
      </c>
    </row>
    <row r="3" spans="1:2" x14ac:dyDescent="0.35">
      <c r="A3" s="30" t="s">
        <v>343</v>
      </c>
      <c r="B3" s="214">
        <v>11.05466926318252</v>
      </c>
    </row>
    <row r="4" spans="1:2" x14ac:dyDescent="0.35">
      <c r="A4" s="30" t="s">
        <v>344</v>
      </c>
      <c r="B4" s="214">
        <v>7.8487675635896705</v>
      </c>
    </row>
    <row r="5" spans="1:2" x14ac:dyDescent="0.35">
      <c r="A5" s="30" t="s">
        <v>345</v>
      </c>
      <c r="B5" s="214">
        <v>7.4748153932392407</v>
      </c>
    </row>
    <row r="6" spans="1:2" x14ac:dyDescent="0.35">
      <c r="A6" s="30" t="s">
        <v>346</v>
      </c>
      <c r="B6" s="214">
        <v>7.3414181054549461</v>
      </c>
    </row>
    <row r="7" spans="1:2" x14ac:dyDescent="0.35">
      <c r="A7" s="30" t="s">
        <v>347</v>
      </c>
      <c r="B7" s="214">
        <v>6.0679573281922004</v>
      </c>
    </row>
    <row r="8" spans="1:2" x14ac:dyDescent="0.35">
      <c r="A8" s="30" t="s">
        <v>348</v>
      </c>
      <c r="B8" s="214">
        <v>5.6981701204951003</v>
      </c>
    </row>
    <row r="9" spans="1:2" x14ac:dyDescent="0.35">
      <c r="A9" s="30" t="s">
        <v>349</v>
      </c>
      <c r="B9" s="214">
        <v>5.0997798297075212</v>
      </c>
    </row>
    <row r="10" spans="1:2" x14ac:dyDescent="0.35">
      <c r="A10" s="30" t="s">
        <v>442</v>
      </c>
      <c r="B10" s="214">
        <v>3.1029592717979675</v>
      </c>
    </row>
    <row r="11" spans="1:2" x14ac:dyDescent="0.35">
      <c r="A11" s="30" t="s">
        <v>350</v>
      </c>
      <c r="B11" s="214">
        <v>2.3790263988722908</v>
      </c>
    </row>
    <row r="12" spans="1:2" x14ac:dyDescent="0.35">
      <c r="A12" s="30" t="s">
        <v>351</v>
      </c>
      <c r="B12" s="214">
        <v>2.2136607975027922</v>
      </c>
    </row>
    <row r="13" spans="1:2" x14ac:dyDescent="0.35">
      <c r="A13" s="30" t="s">
        <v>352</v>
      </c>
      <c r="B13" s="214">
        <v>2.1330348027414496</v>
      </c>
    </row>
    <row r="14" spans="1:2" x14ac:dyDescent="0.35">
      <c r="A14" s="30" t="s">
        <v>353</v>
      </c>
      <c r="B14" s="214">
        <v>2.0576849446543513</v>
      </c>
    </row>
    <row r="15" spans="1:2" x14ac:dyDescent="0.35">
      <c r="A15" s="30" t="s">
        <v>354</v>
      </c>
      <c r="B15" s="214">
        <v>1.9433950927001946</v>
      </c>
    </row>
    <row r="16" spans="1:2" x14ac:dyDescent="0.35">
      <c r="A16" s="30" t="s">
        <v>355</v>
      </c>
      <c r="B16" s="214">
        <v>1.8243728462714257</v>
      </c>
    </row>
    <row r="17" spans="1:2" x14ac:dyDescent="0.35">
      <c r="A17" s="30" t="s">
        <v>446</v>
      </c>
      <c r="B17" s="214">
        <v>1.7105785034161953</v>
      </c>
    </row>
    <row r="18" spans="1:2" x14ac:dyDescent="0.35">
      <c r="A18" s="30" t="s">
        <v>356</v>
      </c>
      <c r="B18" s="214">
        <v>0.79504497276102604</v>
      </c>
    </row>
    <row r="19" spans="1:2" x14ac:dyDescent="0.35">
      <c r="A19" s="30" t="s">
        <v>357</v>
      </c>
      <c r="B19" s="214">
        <v>0.43871651244363952</v>
      </c>
    </row>
    <row r="20" spans="1:2" x14ac:dyDescent="0.35">
      <c r="A20" s="30" t="s">
        <v>358</v>
      </c>
      <c r="B20" s="214">
        <v>0.16678042578041596</v>
      </c>
    </row>
    <row r="22" spans="1:2" x14ac:dyDescent="0.35">
      <c r="A22" s="119" t="s">
        <v>444</v>
      </c>
    </row>
    <row r="44" spans="1:1" x14ac:dyDescent="0.35">
      <c r="A44" s="119" t="s">
        <v>443</v>
      </c>
    </row>
  </sheetData>
  <pageMargins left="0.7" right="0.7" top="0.75" bottom="0.75" header="0.3" footer="0.3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AA28FF-0252-4790-93E8-48518AE9A195}">
  <dimension ref="A1:B44"/>
  <sheetViews>
    <sheetView topLeftCell="A22" zoomScale="70" zoomScaleNormal="70" workbookViewId="0">
      <selection activeCell="A23" sqref="A23"/>
    </sheetView>
  </sheetViews>
  <sheetFormatPr defaultColWidth="9" defaultRowHeight="14.5" x14ac:dyDescent="0.35"/>
  <cols>
    <col min="1" max="1" width="17.1640625" style="30" customWidth="1"/>
    <col min="2" max="16384" width="9" style="30"/>
  </cols>
  <sheetData>
    <row r="1" spans="1:2" x14ac:dyDescent="0.35">
      <c r="A1" s="30" t="s">
        <v>353</v>
      </c>
      <c r="B1" s="214">
        <v>37.197398347416694</v>
      </c>
    </row>
    <row r="2" spans="1:2" x14ac:dyDescent="0.35">
      <c r="A2" s="30" t="s">
        <v>357</v>
      </c>
      <c r="B2" s="214">
        <v>37.17979889807556</v>
      </c>
    </row>
    <row r="3" spans="1:2" x14ac:dyDescent="0.35">
      <c r="A3" s="30" t="s">
        <v>347</v>
      </c>
      <c r="B3" s="214">
        <v>33.40134935689958</v>
      </c>
    </row>
    <row r="4" spans="1:2" x14ac:dyDescent="0.35">
      <c r="A4" s="30" t="s">
        <v>350</v>
      </c>
      <c r="B4" s="214">
        <v>31.363042391779985</v>
      </c>
    </row>
    <row r="5" spans="1:2" x14ac:dyDescent="0.35">
      <c r="A5" s="30" t="s">
        <v>348</v>
      </c>
      <c r="B5" s="214">
        <v>28.909412795949681</v>
      </c>
    </row>
    <row r="6" spans="1:2" x14ac:dyDescent="0.35">
      <c r="A6" s="30" t="s">
        <v>355</v>
      </c>
      <c r="B6" s="214">
        <v>28.327249478045069</v>
      </c>
    </row>
    <row r="7" spans="1:2" x14ac:dyDescent="0.35">
      <c r="A7" s="30" t="s">
        <v>345</v>
      </c>
      <c r="B7" s="214">
        <v>27.287421411993041</v>
      </c>
    </row>
    <row r="8" spans="1:2" x14ac:dyDescent="0.35">
      <c r="A8" s="30" t="s">
        <v>442</v>
      </c>
      <c r="B8" s="214">
        <v>24.239445861841123</v>
      </c>
    </row>
    <row r="9" spans="1:2" x14ac:dyDescent="0.35">
      <c r="A9" s="30" t="s">
        <v>342</v>
      </c>
      <c r="B9" s="214">
        <v>22.594774545480348</v>
      </c>
    </row>
    <row r="10" spans="1:2" x14ac:dyDescent="0.35">
      <c r="A10" s="30" t="s">
        <v>354</v>
      </c>
      <c r="B10" s="214">
        <v>22.56538146814685</v>
      </c>
    </row>
    <row r="11" spans="1:2" x14ac:dyDescent="0.35">
      <c r="A11" s="30" t="s">
        <v>356</v>
      </c>
      <c r="B11" s="214">
        <v>21.960377774290187</v>
      </c>
    </row>
    <row r="12" spans="1:2" x14ac:dyDescent="0.35">
      <c r="A12" s="30" t="s">
        <v>343</v>
      </c>
      <c r="B12" s="214">
        <v>18.813269936114949</v>
      </c>
    </row>
    <row r="13" spans="1:2" x14ac:dyDescent="0.35">
      <c r="A13" s="30" t="s">
        <v>352</v>
      </c>
      <c r="B13" s="214">
        <v>17.507787713401743</v>
      </c>
    </row>
    <row r="14" spans="1:2" x14ac:dyDescent="0.35">
      <c r="A14" s="30" t="s">
        <v>351</v>
      </c>
      <c r="B14" s="214">
        <v>15.135505380395598</v>
      </c>
    </row>
    <row r="15" spans="1:2" x14ac:dyDescent="0.35">
      <c r="A15" s="30" t="s">
        <v>346</v>
      </c>
      <c r="B15" s="214">
        <v>15.075744002891648</v>
      </c>
    </row>
    <row r="16" spans="1:2" x14ac:dyDescent="0.35">
      <c r="A16" s="30" t="s">
        <v>446</v>
      </c>
      <c r="B16" s="214">
        <v>14.949617807999187</v>
      </c>
    </row>
    <row r="17" spans="1:2" x14ac:dyDescent="0.35">
      <c r="A17" s="30" t="s">
        <v>358</v>
      </c>
      <c r="B17" s="214">
        <v>14.767101794439903</v>
      </c>
    </row>
    <row r="18" spans="1:2" x14ac:dyDescent="0.35">
      <c r="A18" s="30" t="s">
        <v>349</v>
      </c>
      <c r="B18" s="214">
        <v>14.562098995620843</v>
      </c>
    </row>
    <row r="19" spans="1:2" x14ac:dyDescent="0.35">
      <c r="A19" s="30" t="s">
        <v>341</v>
      </c>
      <c r="B19" s="214">
        <v>10.917592502743814</v>
      </c>
    </row>
    <row r="20" spans="1:2" x14ac:dyDescent="0.35">
      <c r="A20" s="30" t="s">
        <v>344</v>
      </c>
      <c r="B20" s="214">
        <v>8.8334347129941211</v>
      </c>
    </row>
    <row r="22" spans="1:2" x14ac:dyDescent="0.35">
      <c r="A22" s="135" t="s">
        <v>445</v>
      </c>
    </row>
    <row r="44" spans="1:1" x14ac:dyDescent="0.35">
      <c r="A44" s="119" t="s">
        <v>476</v>
      </c>
    </row>
  </sheetData>
  <pageMargins left="0.7" right="0.7" top="0.75" bottom="0.75" header="0.3" footer="0.3"/>
  <drawing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A2128D-1B2E-42D9-9D9C-E41F5D92544C}">
  <dimension ref="A1:F53"/>
  <sheetViews>
    <sheetView topLeftCell="A24" zoomScale="70" zoomScaleNormal="70" workbookViewId="0">
      <selection activeCell="A25" sqref="A25"/>
    </sheetView>
  </sheetViews>
  <sheetFormatPr defaultColWidth="9" defaultRowHeight="14.5" x14ac:dyDescent="0.35"/>
  <cols>
    <col min="1" max="1" width="21.6640625" style="30" customWidth="1"/>
    <col min="2" max="2" width="8.6640625" style="30" bestFit="1" customWidth="1"/>
    <col min="3" max="4" width="9" style="30"/>
    <col min="5" max="5" width="12.6640625" style="30" bestFit="1" customWidth="1"/>
    <col min="6" max="6" width="9.6640625" style="30" bestFit="1" customWidth="1"/>
    <col min="7" max="16384" width="9" style="30"/>
  </cols>
  <sheetData>
    <row r="1" spans="1:6" x14ac:dyDescent="0.35">
      <c r="B1" s="30" t="s">
        <v>136</v>
      </c>
      <c r="C1" s="30" t="s">
        <v>337</v>
      </c>
      <c r="D1" s="30" t="s">
        <v>359</v>
      </c>
      <c r="E1" s="30" t="s">
        <v>360</v>
      </c>
      <c r="F1" s="30" t="s">
        <v>336</v>
      </c>
    </row>
    <row r="2" spans="1:6" x14ac:dyDescent="0.35">
      <c r="A2" s="30" t="s">
        <v>346</v>
      </c>
      <c r="B2" s="214">
        <v>10.491147323128761</v>
      </c>
      <c r="C2" s="214">
        <v>38.298688575603492</v>
      </c>
      <c r="D2" s="214">
        <v>15.145476594232433</v>
      </c>
      <c r="E2" s="214">
        <v>20.144618776337619</v>
      </c>
      <c r="F2" s="214">
        <v>9.2790023036092428</v>
      </c>
    </row>
    <row r="3" spans="1:6" x14ac:dyDescent="0.35">
      <c r="A3" s="30" t="s">
        <v>358</v>
      </c>
      <c r="B3" s="214">
        <v>12.584939594128928</v>
      </c>
      <c r="C3" s="214">
        <v>19.923690632918749</v>
      </c>
      <c r="D3" s="214">
        <v>10.004231877375533</v>
      </c>
      <c r="E3" s="214">
        <v>28.610978576722246</v>
      </c>
      <c r="F3" s="214">
        <v>23.707714629528443</v>
      </c>
    </row>
    <row r="4" spans="1:6" x14ac:dyDescent="0.35">
      <c r="A4" s="30" t="s">
        <v>351</v>
      </c>
      <c r="B4" s="214">
        <v>6.0057769928954317</v>
      </c>
      <c r="C4" s="214">
        <v>13.752126307521031</v>
      </c>
      <c r="D4" s="214">
        <v>29.462693285312859</v>
      </c>
      <c r="E4" s="214">
        <v>27.688261403683196</v>
      </c>
      <c r="F4" s="214">
        <v>15.454228330724456</v>
      </c>
    </row>
    <row r="5" spans="1:6" x14ac:dyDescent="0.35">
      <c r="A5" s="30" t="s">
        <v>341</v>
      </c>
      <c r="B5" s="214">
        <v>9.4390910430251154</v>
      </c>
      <c r="C5" s="214">
        <v>33.721591836548129</v>
      </c>
      <c r="D5" s="214">
        <v>20.190529819746601</v>
      </c>
      <c r="E5" s="214">
        <v>16.450354640252133</v>
      </c>
      <c r="F5" s="214">
        <v>12.81108871983013</v>
      </c>
    </row>
    <row r="6" spans="1:6" x14ac:dyDescent="0.35">
      <c r="A6" s="30" t="s">
        <v>442</v>
      </c>
      <c r="B6" s="214">
        <v>15.159620672488087</v>
      </c>
      <c r="C6" s="214">
        <v>27.192756389502915</v>
      </c>
      <c r="D6" s="214">
        <v>30.249299612957575</v>
      </c>
      <c r="E6" s="214">
        <v>14.302223092712108</v>
      </c>
      <c r="F6" s="214">
        <v>9.7839532006946186</v>
      </c>
    </row>
    <row r="7" spans="1:6" x14ac:dyDescent="0.35">
      <c r="A7" s="30" t="s">
        <v>343</v>
      </c>
      <c r="B7" s="214">
        <v>11.037055308412718</v>
      </c>
      <c r="C7" s="214">
        <v>35.568799628342454</v>
      </c>
      <c r="D7" s="214">
        <v>23.011774088130306</v>
      </c>
      <c r="E7" s="214">
        <v>13.466141277102064</v>
      </c>
      <c r="F7" s="214">
        <v>9.7638905470080779</v>
      </c>
    </row>
    <row r="8" spans="1:6" x14ac:dyDescent="0.35">
      <c r="A8" s="30" t="s">
        <v>446</v>
      </c>
      <c r="B8" s="214">
        <v>14.04445603642999</v>
      </c>
      <c r="C8" s="214">
        <v>27.765369329336899</v>
      </c>
      <c r="D8" s="214">
        <v>12.791773160529802</v>
      </c>
      <c r="E8" s="214">
        <v>25.586403348930002</v>
      </c>
      <c r="F8" s="214">
        <v>14.074576082672626</v>
      </c>
    </row>
    <row r="9" spans="1:6" x14ac:dyDescent="0.35">
      <c r="A9" s="30" t="s">
        <v>342</v>
      </c>
      <c r="B9" s="214">
        <v>10.447263325682824</v>
      </c>
      <c r="C9" s="214">
        <v>40.656238582358185</v>
      </c>
      <c r="D9" s="214">
        <v>24.57596427683395</v>
      </c>
      <c r="E9" s="214">
        <v>10.773996082291378</v>
      </c>
      <c r="F9" s="214">
        <v>8.3127863948033145</v>
      </c>
    </row>
    <row r="10" spans="1:6" x14ac:dyDescent="0.35">
      <c r="A10" s="30" t="s">
        <v>349</v>
      </c>
      <c r="B10" s="214">
        <v>12.115427755468723</v>
      </c>
      <c r="C10" s="214">
        <v>23.805821167751134</v>
      </c>
      <c r="D10" s="214">
        <v>18.150173187818545</v>
      </c>
      <c r="E10" s="214">
        <v>22.05945214721066</v>
      </c>
      <c r="F10" s="214">
        <v>16.252570640866562</v>
      </c>
    </row>
    <row r="11" spans="1:6" x14ac:dyDescent="0.35">
      <c r="A11" s="30" t="s">
        <v>355</v>
      </c>
      <c r="B11" s="214">
        <v>10.138089999065365</v>
      </c>
      <c r="C11" s="214">
        <v>25.979322053096173</v>
      </c>
      <c r="D11" s="214">
        <v>30.367492874529852</v>
      </c>
      <c r="E11" s="214">
        <v>18.943294108609788</v>
      </c>
      <c r="F11" s="214">
        <v>8.2160870882953692</v>
      </c>
    </row>
    <row r="12" spans="1:6" x14ac:dyDescent="0.35">
      <c r="A12" s="30" t="s">
        <v>352</v>
      </c>
      <c r="B12" s="214">
        <v>12.540324836491662</v>
      </c>
      <c r="C12" s="214">
        <v>21.143115475042844</v>
      </c>
      <c r="D12" s="214">
        <v>16.933803426668732</v>
      </c>
      <c r="E12" s="214">
        <v>25.500771426979174</v>
      </c>
      <c r="F12" s="214">
        <v>12.24854300180127</v>
      </c>
    </row>
    <row r="13" spans="1:6" x14ac:dyDescent="0.35">
      <c r="A13" s="30" t="s">
        <v>344</v>
      </c>
      <c r="B13" s="214">
        <v>8.0247772774440751</v>
      </c>
      <c r="C13" s="214">
        <v>12.002129887478404</v>
      </c>
      <c r="D13" s="214">
        <v>31.369460792448034</v>
      </c>
      <c r="E13" s="214">
        <v>24.665055161566158</v>
      </c>
      <c r="F13" s="214">
        <v>16.124494790134683</v>
      </c>
    </row>
    <row r="14" spans="1:6" x14ac:dyDescent="0.35">
      <c r="A14" s="30" t="s">
        <v>354</v>
      </c>
      <c r="B14" s="214">
        <v>16.010051995696532</v>
      </c>
      <c r="C14" s="214">
        <v>27.243234837100538</v>
      </c>
      <c r="D14" s="214">
        <v>17.299244872798205</v>
      </c>
      <c r="E14" s="214">
        <v>23.430280393954682</v>
      </c>
      <c r="F14" s="214">
        <v>11.150859402527185</v>
      </c>
    </row>
    <row r="15" spans="1:6" x14ac:dyDescent="0.35">
      <c r="A15" s="30" t="s">
        <v>357</v>
      </c>
      <c r="B15" s="214">
        <v>27.32491439592556</v>
      </c>
      <c r="C15" s="214">
        <v>23.088611954807782</v>
      </c>
      <c r="D15" s="214">
        <v>9.3046588026122876</v>
      </c>
      <c r="E15" s="214">
        <v>23.853167229736112</v>
      </c>
      <c r="F15" s="214">
        <v>8.8650359058147004</v>
      </c>
    </row>
    <row r="16" spans="1:6" x14ac:dyDescent="0.35">
      <c r="A16" s="30" t="s">
        <v>345</v>
      </c>
      <c r="B16" s="214">
        <v>10.29799794538051</v>
      </c>
      <c r="C16" s="214">
        <v>23.673991887833051</v>
      </c>
      <c r="D16" s="214">
        <v>22.791097238932327</v>
      </c>
      <c r="E16" s="214">
        <v>26.583238132967946</v>
      </c>
      <c r="F16" s="214">
        <v>8.6740955022711876</v>
      </c>
    </row>
    <row r="17" spans="1:6" x14ac:dyDescent="0.35">
      <c r="A17" s="30" t="s">
        <v>347</v>
      </c>
      <c r="B17" s="214">
        <v>14.984243114514701</v>
      </c>
      <c r="C17" s="214">
        <v>20.611349208464482</v>
      </c>
      <c r="D17" s="214">
        <v>24.053721695796185</v>
      </c>
      <c r="E17" s="214">
        <v>21.97663308363019</v>
      </c>
      <c r="F17" s="214">
        <v>8.2375730443624064</v>
      </c>
    </row>
    <row r="18" spans="1:6" x14ac:dyDescent="0.35">
      <c r="A18" s="30" t="s">
        <v>356</v>
      </c>
      <c r="B18" s="214">
        <v>24.776977404480771</v>
      </c>
      <c r="C18" s="214">
        <v>17.697781458433816</v>
      </c>
      <c r="D18" s="214">
        <v>12.859227395988118</v>
      </c>
      <c r="E18" s="214">
        <v>29.640358462879231</v>
      </c>
      <c r="F18" s="214">
        <v>7.9129285517896246</v>
      </c>
    </row>
    <row r="19" spans="1:6" x14ac:dyDescent="0.35">
      <c r="A19" s="30" t="s">
        <v>353</v>
      </c>
      <c r="B19" s="214">
        <v>24.438848251842174</v>
      </c>
      <c r="C19" s="214">
        <v>11.428775311299795</v>
      </c>
      <c r="D19" s="214">
        <v>14.012043277370712</v>
      </c>
      <c r="E19" s="214">
        <v>35.830481291380451</v>
      </c>
      <c r="F19" s="214">
        <v>8.7423861306826147</v>
      </c>
    </row>
    <row r="20" spans="1:6" x14ac:dyDescent="0.35">
      <c r="A20" s="30" t="s">
        <v>348</v>
      </c>
      <c r="B20" s="214">
        <v>18.114302191753907</v>
      </c>
      <c r="C20" s="214">
        <v>14.80006272756432</v>
      </c>
      <c r="D20" s="214">
        <v>22.947840316268902</v>
      </c>
      <c r="E20" s="214">
        <v>29.164686536181385</v>
      </c>
      <c r="F20" s="214">
        <v>8.6592559963233242</v>
      </c>
    </row>
    <row r="21" spans="1:6" x14ac:dyDescent="0.35">
      <c r="A21" s="30" t="s">
        <v>350</v>
      </c>
      <c r="B21" s="214">
        <v>18.476780050718993</v>
      </c>
      <c r="C21" s="214">
        <v>17.828156411158609</v>
      </c>
      <c r="D21" s="214">
        <v>16.512938428285441</v>
      </c>
      <c r="E21" s="214">
        <v>30.172757828583137</v>
      </c>
      <c r="F21" s="214">
        <v>11.382338975547073</v>
      </c>
    </row>
    <row r="22" spans="1:6" x14ac:dyDescent="0.35">
      <c r="A22" s="30" t="s">
        <v>361</v>
      </c>
      <c r="B22" s="214">
        <v>11.858057036801304</v>
      </c>
      <c r="C22" s="214">
        <v>27.993959709397426</v>
      </c>
      <c r="D22" s="214">
        <v>22.162962781525042</v>
      </c>
      <c r="E22" s="214">
        <v>20.012247040109791</v>
      </c>
      <c r="F22" s="214">
        <v>10.956603253126762</v>
      </c>
    </row>
    <row r="24" spans="1:6" x14ac:dyDescent="0.35">
      <c r="A24" s="76" t="s">
        <v>477</v>
      </c>
    </row>
    <row r="53" spans="1:1" x14ac:dyDescent="0.35">
      <c r="A53" s="119" t="s">
        <v>447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54ABC4-174E-EF47-AB03-EB77ED4894A0}">
  <dimension ref="A1:E35"/>
  <sheetViews>
    <sheetView zoomScale="70" zoomScaleNormal="70" workbookViewId="0">
      <selection activeCell="A2" sqref="A2"/>
    </sheetView>
  </sheetViews>
  <sheetFormatPr defaultColWidth="8.83203125" defaultRowHeight="14.5" x14ac:dyDescent="0.35"/>
  <cols>
    <col min="1" max="1" width="12.6640625" style="2" customWidth="1"/>
    <col min="2" max="3" width="8.83203125" style="2"/>
    <col min="4" max="5" width="8.83203125" style="44"/>
    <col min="6" max="16384" width="8.83203125" style="2"/>
  </cols>
  <sheetData>
    <row r="1" spans="1:5" x14ac:dyDescent="0.35">
      <c r="A1" s="2" t="s">
        <v>400</v>
      </c>
    </row>
    <row r="3" spans="1:5" x14ac:dyDescent="0.35">
      <c r="E3" s="48" t="s">
        <v>401</v>
      </c>
    </row>
    <row r="4" spans="1:5" ht="43.5" x14ac:dyDescent="0.35">
      <c r="A4" s="45" t="s">
        <v>46</v>
      </c>
      <c r="B4" s="45">
        <v>2022</v>
      </c>
      <c r="C4" s="45">
        <v>2023</v>
      </c>
      <c r="D4" s="46" t="s">
        <v>301</v>
      </c>
      <c r="E4" s="46" t="s">
        <v>402</v>
      </c>
    </row>
    <row r="5" spans="1:5" x14ac:dyDescent="0.35">
      <c r="A5" s="51"/>
      <c r="B5" s="51"/>
      <c r="C5" s="51"/>
      <c r="D5" s="52"/>
      <c r="E5" s="52"/>
    </row>
    <row r="6" spans="1:5" x14ac:dyDescent="0.35">
      <c r="A6" s="2" t="s">
        <v>33</v>
      </c>
      <c r="B6" s="47">
        <v>9955.98</v>
      </c>
      <c r="C6" s="47">
        <v>9607.68</v>
      </c>
      <c r="D6" s="53">
        <v>-3.4983999566089858</v>
      </c>
      <c r="E6" s="53">
        <v>1.8898488290887159</v>
      </c>
    </row>
    <row r="7" spans="1:5" x14ac:dyDescent="0.35">
      <c r="A7" s="2" t="s">
        <v>47</v>
      </c>
      <c r="B7" s="47">
        <v>11665.37</v>
      </c>
      <c r="C7" s="47">
        <v>11675.6</v>
      </c>
      <c r="D7" s="53">
        <v>8.7695461009805631E-2</v>
      </c>
      <c r="E7" s="53">
        <v>2.2966126045942632</v>
      </c>
    </row>
    <row r="8" spans="1:5" x14ac:dyDescent="0.35">
      <c r="A8" s="2" t="s">
        <v>15</v>
      </c>
      <c r="B8" s="47">
        <v>6327.28</v>
      </c>
      <c r="C8" s="47">
        <v>5173.79</v>
      </c>
      <c r="D8" s="53">
        <v>-18.230424447787989</v>
      </c>
      <c r="E8" s="53">
        <v>1.0176942793110206</v>
      </c>
    </row>
    <row r="9" spans="1:5" x14ac:dyDescent="0.35">
      <c r="A9" s="2" t="s">
        <v>57</v>
      </c>
      <c r="B9" s="47">
        <v>806.92</v>
      </c>
      <c r="C9" s="47">
        <v>836.9</v>
      </c>
      <c r="D9" s="53">
        <v>3.7153621176820528</v>
      </c>
      <c r="E9" s="53">
        <v>0.16461981301046102</v>
      </c>
    </row>
    <row r="10" spans="1:5" x14ac:dyDescent="0.35">
      <c r="A10" s="2" t="s">
        <v>55</v>
      </c>
      <c r="B10" s="47">
        <v>3103.59</v>
      </c>
      <c r="C10" s="47">
        <v>2831.9</v>
      </c>
      <c r="D10" s="53">
        <v>-8.7540557870079496</v>
      </c>
      <c r="E10" s="53">
        <v>0.55704008658659887</v>
      </c>
    </row>
    <row r="11" spans="1:5" x14ac:dyDescent="0.35">
      <c r="A11" s="2" t="s">
        <v>49</v>
      </c>
      <c r="B11" s="47">
        <v>13959.1</v>
      </c>
      <c r="C11" s="47">
        <v>12947.2</v>
      </c>
      <c r="D11" s="53">
        <v>-7.2490346798862362</v>
      </c>
      <c r="E11" s="53">
        <v>2.5467387298471036</v>
      </c>
    </row>
    <row r="12" spans="1:5" x14ac:dyDescent="0.35">
      <c r="A12" s="2" t="s">
        <v>19</v>
      </c>
      <c r="B12" s="47">
        <v>1553.42</v>
      </c>
      <c r="C12" s="47">
        <v>1226.3699999999999</v>
      </c>
      <c r="D12" s="53">
        <v>-21.053546368657553</v>
      </c>
      <c r="E12" s="53">
        <v>0.24122929869953291</v>
      </c>
    </row>
    <row r="13" spans="1:5" x14ac:dyDescent="0.35">
      <c r="A13" s="2" t="s">
        <v>66</v>
      </c>
      <c r="B13" s="47">
        <v>4783.3500000000004</v>
      </c>
      <c r="C13" s="47">
        <v>4333.03</v>
      </c>
      <c r="D13" s="53">
        <v>-9.4143225981791137</v>
      </c>
      <c r="E13" s="53">
        <v>0.85231519699930458</v>
      </c>
    </row>
    <row r="14" spans="1:5" x14ac:dyDescent="0.35">
      <c r="A14" s="2" t="s">
        <v>54</v>
      </c>
      <c r="B14" s="47">
        <v>92239.02</v>
      </c>
      <c r="C14" s="47">
        <v>91054.79</v>
      </c>
      <c r="D14" s="53">
        <v>-1.283870969140837</v>
      </c>
      <c r="E14" s="53">
        <v>17.910649424670567</v>
      </c>
    </row>
    <row r="15" spans="1:5" x14ac:dyDescent="0.35">
      <c r="A15" s="2" t="s">
        <v>50</v>
      </c>
      <c r="B15" s="47">
        <v>75268.39</v>
      </c>
      <c r="C15" s="47">
        <v>74512.77</v>
      </c>
      <c r="D15" s="53">
        <v>-1.0039008407114798</v>
      </c>
      <c r="E15" s="53">
        <v>14.65680280116082</v>
      </c>
    </row>
    <row r="16" spans="1:5" x14ac:dyDescent="0.35">
      <c r="A16" s="2" t="s">
        <v>52</v>
      </c>
      <c r="B16" s="47">
        <v>12923</v>
      </c>
      <c r="C16" s="47">
        <v>12517.32</v>
      </c>
      <c r="D16" s="53">
        <v>-3.1392091619592999</v>
      </c>
      <c r="E16" s="53">
        <v>2.4621805207218355</v>
      </c>
    </row>
    <row r="17" spans="1:5" x14ac:dyDescent="0.35">
      <c r="A17" s="2" t="s">
        <v>51</v>
      </c>
      <c r="B17" s="47">
        <v>12858.82</v>
      </c>
      <c r="C17" s="47">
        <v>11111.52</v>
      </c>
      <c r="D17" s="53">
        <v>-13.588338587833093</v>
      </c>
      <c r="E17" s="53">
        <v>2.1856570016274324</v>
      </c>
    </row>
    <row r="18" spans="1:5" x14ac:dyDescent="0.35">
      <c r="A18" s="2" t="s">
        <v>56</v>
      </c>
      <c r="B18" s="47">
        <v>65237.96</v>
      </c>
      <c r="C18" s="47">
        <v>64966</v>
      </c>
      <c r="D18" s="53">
        <v>-0.41687385687719108</v>
      </c>
      <c r="E18" s="53">
        <v>12.778935084284395</v>
      </c>
    </row>
    <row r="19" spans="1:5" x14ac:dyDescent="0.35">
      <c r="A19" s="2" t="s">
        <v>58</v>
      </c>
      <c r="B19" s="47">
        <v>2116.69</v>
      </c>
      <c r="C19" s="47">
        <v>1611.33</v>
      </c>
      <c r="D19" s="53">
        <v>-23.875012401438099</v>
      </c>
      <c r="E19" s="53">
        <v>0.31695165885786375</v>
      </c>
    </row>
    <row r="20" spans="1:5" x14ac:dyDescent="0.35">
      <c r="A20" s="2" t="s">
        <v>59</v>
      </c>
      <c r="B20" s="47">
        <v>4368.07</v>
      </c>
      <c r="C20" s="47">
        <v>3459.78</v>
      </c>
      <c r="D20" s="53">
        <v>-20.793851746881337</v>
      </c>
      <c r="E20" s="53">
        <v>0.68054527023220568</v>
      </c>
    </row>
    <row r="21" spans="1:5" x14ac:dyDescent="0.35">
      <c r="A21" s="2" t="s">
        <v>60</v>
      </c>
      <c r="B21" s="47">
        <v>560.87</v>
      </c>
      <c r="C21" s="47">
        <v>560.63</v>
      </c>
      <c r="D21" s="53">
        <v>-4.2790664503362469E-2</v>
      </c>
      <c r="E21" s="53">
        <v>0.11027698144109783</v>
      </c>
    </row>
    <row r="22" spans="1:5" x14ac:dyDescent="0.35">
      <c r="A22" s="2" t="s">
        <v>31</v>
      </c>
      <c r="B22" s="47">
        <v>127.84</v>
      </c>
      <c r="C22" s="47">
        <v>135.33000000000001</v>
      </c>
      <c r="D22" s="53">
        <v>5.8588861076345502</v>
      </c>
      <c r="E22" s="53">
        <v>2.661966697897681E-2</v>
      </c>
    </row>
    <row r="23" spans="1:5" x14ac:dyDescent="0.35">
      <c r="A23" s="2" t="s">
        <v>62</v>
      </c>
      <c r="B23" s="47">
        <v>34100.120000000003</v>
      </c>
      <c r="C23" s="47">
        <v>34499.440000000002</v>
      </c>
      <c r="D23" s="53">
        <v>1.1710222720623849</v>
      </c>
      <c r="E23" s="53">
        <v>6.7861051042724583</v>
      </c>
    </row>
    <row r="24" spans="1:5" x14ac:dyDescent="0.35">
      <c r="A24" s="2" t="s">
        <v>63</v>
      </c>
      <c r="B24" s="47">
        <v>38705.94</v>
      </c>
      <c r="C24" s="47">
        <v>37914.49</v>
      </c>
      <c r="D24" s="53">
        <v>-2.0447765898464274</v>
      </c>
      <c r="E24" s="53">
        <v>7.4578518988971139</v>
      </c>
    </row>
    <row r="25" spans="1:5" x14ac:dyDescent="0.35">
      <c r="A25" s="2" t="s">
        <v>64</v>
      </c>
      <c r="B25" s="47">
        <v>10082.549999999999</v>
      </c>
      <c r="C25" s="47">
        <v>11806.57</v>
      </c>
      <c r="D25" s="53">
        <v>17.099047364010104</v>
      </c>
      <c r="E25" s="53">
        <v>2.3223746513262262</v>
      </c>
    </row>
    <row r="26" spans="1:5" x14ac:dyDescent="0.35">
      <c r="A26" s="2" t="s">
        <v>48</v>
      </c>
      <c r="B26" s="47">
        <v>7467.75</v>
      </c>
      <c r="C26" s="47">
        <v>7035.28</v>
      </c>
      <c r="D26" s="53">
        <v>-5.7911686920424525</v>
      </c>
      <c r="E26" s="53">
        <v>1.3838528833507424</v>
      </c>
    </row>
    <row r="27" spans="1:5" x14ac:dyDescent="0.35">
      <c r="A27" s="2" t="s">
        <v>36</v>
      </c>
      <c r="B27" s="47">
        <v>20368.45</v>
      </c>
      <c r="C27" s="47">
        <v>23256.43</v>
      </c>
      <c r="D27" s="53">
        <v>14.178693027697244</v>
      </c>
      <c r="E27" s="53">
        <v>4.5745837709294728</v>
      </c>
    </row>
    <row r="28" spans="1:5" x14ac:dyDescent="0.35">
      <c r="A28" s="2" t="s">
        <v>65</v>
      </c>
      <c r="B28" s="47">
        <v>2817.27</v>
      </c>
      <c r="C28" s="47">
        <v>2703.53</v>
      </c>
      <c r="D28" s="53">
        <v>-4.0372417269200245</v>
      </c>
      <c r="E28" s="53">
        <v>0.53178946477257949</v>
      </c>
    </row>
    <row r="29" spans="1:5" x14ac:dyDescent="0.35">
      <c r="A29" s="2" t="s">
        <v>37</v>
      </c>
      <c r="B29" s="47">
        <v>1592.47</v>
      </c>
      <c r="C29" s="47">
        <v>1575.48</v>
      </c>
      <c r="D29" s="53">
        <v>-1.0668960796749709</v>
      </c>
      <c r="E29" s="53">
        <v>0.30989989604698431</v>
      </c>
    </row>
    <row r="30" spans="1:5" x14ac:dyDescent="0.35">
      <c r="A30" s="2" t="s">
        <v>53</v>
      </c>
      <c r="B30" s="47">
        <v>61348.45</v>
      </c>
      <c r="C30" s="47">
        <v>63724.83</v>
      </c>
      <c r="D30" s="53">
        <v>3.8735778980561117</v>
      </c>
      <c r="E30" s="53">
        <v>12.534794597590416</v>
      </c>
    </row>
    <row r="31" spans="1:5" x14ac:dyDescent="0.35">
      <c r="A31" s="2" t="s">
        <v>67</v>
      </c>
      <c r="B31" s="47">
        <v>7736.88</v>
      </c>
      <c r="C31" s="47">
        <v>6465.75</v>
      </c>
      <c r="D31" s="53">
        <v>-16.429490957595309</v>
      </c>
      <c r="E31" s="53">
        <v>1.2718252550751445</v>
      </c>
    </row>
    <row r="32" spans="1:5" x14ac:dyDescent="0.35">
      <c r="A32" s="2" t="s">
        <v>61</v>
      </c>
      <c r="B32" s="47">
        <v>9899.93</v>
      </c>
      <c r="C32" s="47">
        <v>10839.78</v>
      </c>
      <c r="D32" s="53">
        <v>9.493501469202311</v>
      </c>
      <c r="E32" s="53">
        <v>2.1322052296266403</v>
      </c>
    </row>
    <row r="33" spans="1:5" x14ac:dyDescent="0.35">
      <c r="A33" s="49" t="s">
        <v>68</v>
      </c>
      <c r="B33" s="50">
        <v>511975.48000000004</v>
      </c>
      <c r="C33" s="50">
        <v>508383.52000000014</v>
      </c>
      <c r="D33" s="54">
        <v>-0.70158828700153841</v>
      </c>
      <c r="E33" s="54">
        <v>100</v>
      </c>
    </row>
    <row r="35" spans="1:5" x14ac:dyDescent="0.35">
      <c r="A35" s="2" t="s">
        <v>403</v>
      </c>
    </row>
  </sheetData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17533C-D5EC-434D-9FE7-CA4D720CA88D}">
  <dimension ref="A1:O23"/>
  <sheetViews>
    <sheetView zoomScale="70" zoomScaleNormal="70" workbookViewId="0">
      <selection activeCell="A2" sqref="A2"/>
    </sheetView>
  </sheetViews>
  <sheetFormatPr defaultColWidth="11" defaultRowHeight="14.5" x14ac:dyDescent="0.35"/>
  <cols>
    <col min="1" max="1" width="40" style="215" bestFit="1" customWidth="1"/>
    <col min="2" max="2" width="6.58203125" style="215" customWidth="1"/>
    <col min="3" max="6" width="11" style="215"/>
    <col min="7" max="7" width="9.58203125" style="215" customWidth="1"/>
    <col min="8" max="8" width="1.5" style="215" customWidth="1"/>
    <col min="9" max="10" width="8.4140625" style="215" customWidth="1"/>
    <col min="11" max="11" width="1.58203125" style="215" customWidth="1"/>
    <col min="12" max="13" width="7.4140625" style="215" customWidth="1"/>
    <col min="14" max="14" width="1.33203125" style="215" customWidth="1"/>
    <col min="15" max="16384" width="11" style="215"/>
  </cols>
  <sheetData>
    <row r="1" spans="1:15" x14ac:dyDescent="0.35">
      <c r="A1" s="215" t="s">
        <v>453</v>
      </c>
    </row>
    <row r="2" spans="1:15" ht="16" customHeight="1" x14ac:dyDescent="0.35">
      <c r="A2" s="225"/>
      <c r="B2" s="225"/>
      <c r="C2" s="225"/>
      <c r="D2" s="225"/>
      <c r="E2" s="225"/>
      <c r="F2" s="225"/>
      <c r="G2" s="225"/>
      <c r="H2" s="225"/>
      <c r="I2" s="225"/>
      <c r="J2" s="225"/>
      <c r="K2" s="225"/>
      <c r="L2" s="225"/>
      <c r="M2" s="225"/>
      <c r="N2" s="225"/>
      <c r="O2" s="225"/>
    </row>
    <row r="3" spans="1:15" ht="29.5" customHeight="1" x14ac:dyDescent="0.35">
      <c r="A3" s="271" t="s">
        <v>222</v>
      </c>
      <c r="B3" s="273" t="s">
        <v>223</v>
      </c>
      <c r="C3" s="273"/>
      <c r="D3" s="273"/>
      <c r="E3" s="273"/>
      <c r="F3" s="273"/>
      <c r="G3" s="227" t="s">
        <v>451</v>
      </c>
      <c r="H3" s="223"/>
      <c r="I3" s="274" t="s">
        <v>224</v>
      </c>
      <c r="J3" s="274"/>
      <c r="K3" s="223"/>
      <c r="L3" s="274" t="s">
        <v>225</v>
      </c>
      <c r="M3" s="274"/>
      <c r="N3" s="223"/>
      <c r="O3" s="227" t="s">
        <v>449</v>
      </c>
    </row>
    <row r="4" spans="1:15" x14ac:dyDescent="0.35">
      <c r="A4" s="272"/>
      <c r="B4" s="222">
        <v>2019</v>
      </c>
      <c r="C4" s="222">
        <v>2020</v>
      </c>
      <c r="D4" s="222">
        <v>2021</v>
      </c>
      <c r="E4" s="222">
        <v>2022</v>
      </c>
      <c r="F4" s="222">
        <v>2023</v>
      </c>
      <c r="G4" s="226" t="s">
        <v>452</v>
      </c>
      <c r="H4" s="222"/>
      <c r="I4" s="222" t="s">
        <v>478</v>
      </c>
      <c r="J4" s="222" t="s">
        <v>226</v>
      </c>
      <c r="K4" s="222"/>
      <c r="L4" s="222" t="s">
        <v>478</v>
      </c>
      <c r="M4" s="222" t="s">
        <v>226</v>
      </c>
      <c r="N4" s="222"/>
      <c r="O4" s="222" t="s">
        <v>450</v>
      </c>
    </row>
    <row r="5" spans="1:15" x14ac:dyDescent="0.35">
      <c r="A5" s="224"/>
      <c r="B5" s="223"/>
      <c r="C5" s="223"/>
      <c r="D5" s="223"/>
      <c r="E5" s="223"/>
      <c r="F5" s="223"/>
      <c r="G5" s="223"/>
      <c r="H5" s="223"/>
      <c r="I5" s="223"/>
      <c r="J5" s="223"/>
      <c r="K5" s="223"/>
      <c r="L5" s="223"/>
      <c r="M5" s="223"/>
      <c r="N5" s="223"/>
      <c r="O5" s="223"/>
    </row>
    <row r="6" spans="1:15" x14ac:dyDescent="0.35">
      <c r="A6" s="216" t="s">
        <v>227</v>
      </c>
      <c r="B6" s="217">
        <v>61202</v>
      </c>
      <c r="C6" s="217">
        <v>60519</v>
      </c>
      <c r="D6" s="217">
        <v>64710</v>
      </c>
      <c r="E6" s="217">
        <v>75466</v>
      </c>
      <c r="F6" s="217">
        <v>81201</v>
      </c>
      <c r="G6" s="215">
        <v>18.600000000000001</v>
      </c>
      <c r="H6" s="218"/>
      <c r="I6" s="216">
        <v>895</v>
      </c>
      <c r="J6" s="229">
        <v>44.8</v>
      </c>
      <c r="K6" s="216"/>
      <c r="L6" s="216">
        <v>872</v>
      </c>
      <c r="M6" s="232">
        <v>44</v>
      </c>
      <c r="N6" s="216"/>
      <c r="O6" s="216">
        <v>-23</v>
      </c>
    </row>
    <row r="7" spans="1:15" x14ac:dyDescent="0.35">
      <c r="A7" s="216" t="s">
        <v>228</v>
      </c>
      <c r="B7" s="217">
        <v>141904</v>
      </c>
      <c r="C7" s="217">
        <v>139814</v>
      </c>
      <c r="D7" s="217">
        <v>156005</v>
      </c>
      <c r="E7" s="217">
        <v>183260</v>
      </c>
      <c r="F7" s="217">
        <v>195164</v>
      </c>
      <c r="G7" s="215">
        <v>44.6</v>
      </c>
      <c r="H7" s="218"/>
      <c r="I7" s="216">
        <v>485</v>
      </c>
      <c r="J7" s="229">
        <v>24.3</v>
      </c>
      <c r="K7" s="216"/>
      <c r="L7" s="216">
        <v>492</v>
      </c>
      <c r="M7" s="229">
        <v>24.9</v>
      </c>
      <c r="N7" s="216"/>
      <c r="O7" s="216">
        <v>7</v>
      </c>
    </row>
    <row r="8" spans="1:15" x14ac:dyDescent="0.35">
      <c r="A8" s="216" t="s">
        <v>229</v>
      </c>
      <c r="B8" s="217">
        <v>9598</v>
      </c>
      <c r="C8" s="217">
        <v>7695</v>
      </c>
      <c r="D8" s="217">
        <v>9580</v>
      </c>
      <c r="E8" s="217">
        <v>11203</v>
      </c>
      <c r="F8" s="217">
        <v>10682</v>
      </c>
      <c r="G8" s="215">
        <v>2.4</v>
      </c>
      <c r="H8" s="218"/>
      <c r="I8" s="216">
        <v>51</v>
      </c>
      <c r="J8" s="229">
        <v>2.5</v>
      </c>
      <c r="K8" s="216"/>
      <c r="L8" s="216">
        <v>49</v>
      </c>
      <c r="M8" s="229">
        <v>2.5</v>
      </c>
      <c r="N8" s="216"/>
      <c r="O8" s="216">
        <v>-2</v>
      </c>
    </row>
    <row r="9" spans="1:15" x14ac:dyDescent="0.35">
      <c r="A9" s="216" t="s">
        <v>230</v>
      </c>
      <c r="B9" s="217">
        <v>15290</v>
      </c>
      <c r="C9" s="217">
        <v>12246</v>
      </c>
      <c r="D9" s="217">
        <v>13260</v>
      </c>
      <c r="E9" s="217">
        <v>16191</v>
      </c>
      <c r="F9" s="217">
        <v>17357</v>
      </c>
      <c r="G9" s="234">
        <v>4</v>
      </c>
      <c r="H9" s="218"/>
      <c r="I9" s="216">
        <v>95</v>
      </c>
      <c r="J9" s="229">
        <v>4.8</v>
      </c>
      <c r="K9" s="216"/>
      <c r="L9" s="216">
        <v>83</v>
      </c>
      <c r="M9" s="229">
        <v>4.2</v>
      </c>
      <c r="N9" s="216"/>
      <c r="O9" s="216">
        <v>-12</v>
      </c>
    </row>
    <row r="10" spans="1:15" x14ac:dyDescent="0.35">
      <c r="A10" s="216" t="s">
        <v>231</v>
      </c>
      <c r="B10" s="217">
        <v>16633</v>
      </c>
      <c r="C10" s="217">
        <v>12513</v>
      </c>
      <c r="D10" s="217">
        <v>16461</v>
      </c>
      <c r="E10" s="217">
        <v>20230</v>
      </c>
      <c r="F10" s="217">
        <v>20280</v>
      </c>
      <c r="G10" s="215">
        <v>4.5999999999999996</v>
      </c>
      <c r="H10" s="218"/>
      <c r="I10" s="216">
        <v>76</v>
      </c>
      <c r="J10" s="229">
        <v>3.8</v>
      </c>
      <c r="K10" s="216"/>
      <c r="L10" s="216">
        <v>86</v>
      </c>
      <c r="M10" s="229">
        <v>4.3</v>
      </c>
      <c r="N10" s="216"/>
      <c r="O10" s="216">
        <v>10</v>
      </c>
    </row>
    <row r="11" spans="1:15" x14ac:dyDescent="0.35">
      <c r="A11" s="216" t="s">
        <v>232</v>
      </c>
      <c r="B11" s="217">
        <v>13348</v>
      </c>
      <c r="C11" s="217">
        <v>11667</v>
      </c>
      <c r="D11" s="217">
        <v>15736</v>
      </c>
      <c r="E11" s="217">
        <v>18868</v>
      </c>
      <c r="F11" s="217">
        <v>16177</v>
      </c>
      <c r="G11" s="215">
        <v>3.6999999999999997</v>
      </c>
      <c r="H11" s="218"/>
      <c r="I11" s="216">
        <v>91</v>
      </c>
      <c r="J11" s="229">
        <v>4.5</v>
      </c>
      <c r="K11" s="216"/>
      <c r="L11" s="216">
        <v>89</v>
      </c>
      <c r="M11" s="229">
        <v>4.5</v>
      </c>
      <c r="N11" s="216"/>
      <c r="O11" s="216">
        <v>-2</v>
      </c>
    </row>
    <row r="12" spans="1:15" x14ac:dyDescent="0.35">
      <c r="A12" s="216" t="s">
        <v>233</v>
      </c>
      <c r="B12" s="217">
        <v>24226</v>
      </c>
      <c r="C12" s="217">
        <v>22689</v>
      </c>
      <c r="D12" s="217">
        <v>26860</v>
      </c>
      <c r="E12" s="217">
        <v>34623</v>
      </c>
      <c r="F12" s="217">
        <v>30513</v>
      </c>
      <c r="G12" s="234">
        <v>7.0000000000000009</v>
      </c>
      <c r="H12" s="218"/>
      <c r="I12" s="216">
        <v>86</v>
      </c>
      <c r="J12" s="229">
        <v>4.3</v>
      </c>
      <c r="K12" s="216"/>
      <c r="L12" s="216">
        <v>80</v>
      </c>
      <c r="M12" s="229">
        <v>4.0999999999999996</v>
      </c>
      <c r="N12" s="216"/>
      <c r="O12" s="216">
        <v>-6</v>
      </c>
    </row>
    <row r="13" spans="1:15" x14ac:dyDescent="0.35">
      <c r="A13" s="216" t="s">
        <v>234</v>
      </c>
      <c r="B13" s="217">
        <v>4911</v>
      </c>
      <c r="C13" s="217">
        <v>3612</v>
      </c>
      <c r="D13" s="217">
        <v>3792</v>
      </c>
      <c r="E13" s="217">
        <v>4500</v>
      </c>
      <c r="F13" s="217">
        <v>3885</v>
      </c>
      <c r="G13" s="215">
        <v>0.89999999999999991</v>
      </c>
      <c r="H13" s="218"/>
      <c r="I13" s="216">
        <v>9</v>
      </c>
      <c r="J13" s="229">
        <v>0.4</v>
      </c>
      <c r="K13" s="216"/>
      <c r="L13" s="216">
        <v>8</v>
      </c>
      <c r="M13" s="229">
        <v>0.4</v>
      </c>
      <c r="N13" s="216"/>
      <c r="O13" s="216">
        <v>-1</v>
      </c>
    </row>
    <row r="14" spans="1:15" x14ac:dyDescent="0.35">
      <c r="A14" s="216" t="s">
        <v>235</v>
      </c>
      <c r="B14" s="217">
        <v>14296</v>
      </c>
      <c r="C14" s="217">
        <v>14034</v>
      </c>
      <c r="D14" s="217">
        <v>14030</v>
      </c>
      <c r="E14" s="217">
        <v>15868</v>
      </c>
      <c r="F14" s="217">
        <v>17243</v>
      </c>
      <c r="G14" s="215">
        <v>3.9</v>
      </c>
      <c r="H14" s="218"/>
      <c r="I14" s="216">
        <v>37</v>
      </c>
      <c r="J14" s="229">
        <v>1.9</v>
      </c>
      <c r="K14" s="216"/>
      <c r="L14" s="216">
        <v>39</v>
      </c>
      <c r="M14" s="233">
        <v>2</v>
      </c>
      <c r="N14" s="216"/>
      <c r="O14" s="216">
        <v>2</v>
      </c>
    </row>
    <row r="15" spans="1:15" x14ac:dyDescent="0.35">
      <c r="A15" s="216" t="s">
        <v>236</v>
      </c>
      <c r="B15" s="217">
        <v>1360</v>
      </c>
      <c r="C15" s="217">
        <v>1163</v>
      </c>
      <c r="D15" s="217">
        <v>1523</v>
      </c>
      <c r="E15" s="217">
        <v>1752</v>
      </c>
      <c r="F15" s="217">
        <v>1618</v>
      </c>
      <c r="G15" s="215">
        <v>0.4</v>
      </c>
      <c r="H15" s="218"/>
      <c r="I15" s="216">
        <v>5</v>
      </c>
      <c r="J15" s="229">
        <v>0.3</v>
      </c>
      <c r="K15" s="216"/>
      <c r="L15" s="216">
        <v>5</v>
      </c>
      <c r="M15" s="229">
        <v>0.2</v>
      </c>
      <c r="N15" s="216"/>
      <c r="O15" s="216">
        <v>0</v>
      </c>
    </row>
    <row r="16" spans="1:15" x14ac:dyDescent="0.35">
      <c r="A16" s="216" t="s">
        <v>237</v>
      </c>
      <c r="B16" s="217">
        <v>10780</v>
      </c>
      <c r="C16" s="217">
        <v>9995</v>
      </c>
      <c r="D16" s="217">
        <v>13737</v>
      </c>
      <c r="E16" s="217">
        <v>14363</v>
      </c>
      <c r="F16" s="217">
        <v>14005</v>
      </c>
      <c r="G16" s="215">
        <v>3.2</v>
      </c>
      <c r="H16" s="218"/>
      <c r="I16" s="216">
        <v>63</v>
      </c>
      <c r="J16" s="229">
        <v>3.1</v>
      </c>
      <c r="K16" s="216"/>
      <c r="L16" s="216">
        <v>75</v>
      </c>
      <c r="M16" s="229">
        <v>3.8</v>
      </c>
      <c r="N16" s="216"/>
      <c r="O16" s="216">
        <v>12</v>
      </c>
    </row>
    <row r="17" spans="1:15" x14ac:dyDescent="0.35">
      <c r="A17" s="216" t="s">
        <v>238</v>
      </c>
      <c r="B17" s="235">
        <v>3525</v>
      </c>
      <c r="C17" s="235">
        <v>2209</v>
      </c>
      <c r="D17" s="235">
        <v>3301</v>
      </c>
      <c r="E17" s="235">
        <v>6151</v>
      </c>
      <c r="F17" s="235">
        <v>1974</v>
      </c>
      <c r="G17" s="215">
        <v>0.5</v>
      </c>
      <c r="H17" s="236"/>
      <c r="I17" s="237">
        <v>2</v>
      </c>
      <c r="J17" s="238">
        <v>0.1</v>
      </c>
      <c r="K17" s="237"/>
      <c r="L17" s="237">
        <v>2</v>
      </c>
      <c r="M17" s="238">
        <v>0.1</v>
      </c>
      <c r="N17" s="237"/>
      <c r="O17" s="237">
        <v>0</v>
      </c>
    </row>
    <row r="18" spans="1:15" x14ac:dyDescent="0.35">
      <c r="A18" s="216" t="s">
        <v>239</v>
      </c>
      <c r="B18" s="216">
        <v>340</v>
      </c>
      <c r="C18" s="216">
        <v>292</v>
      </c>
      <c r="D18" s="216">
        <v>1.8</v>
      </c>
      <c r="E18" s="216">
        <v>1.6</v>
      </c>
      <c r="F18" s="228" t="s">
        <v>240</v>
      </c>
      <c r="G18" s="228" t="s">
        <v>241</v>
      </c>
      <c r="H18" s="228"/>
      <c r="I18" s="228" t="s">
        <v>241</v>
      </c>
      <c r="J18" s="230">
        <v>0</v>
      </c>
      <c r="K18" s="228"/>
      <c r="L18" s="228" t="s">
        <v>240</v>
      </c>
      <c r="M18" s="230">
        <v>0</v>
      </c>
      <c r="N18" s="228"/>
      <c r="O18" s="228" t="s">
        <v>240</v>
      </c>
    </row>
    <row r="19" spans="1:15" x14ac:dyDescent="0.35">
      <c r="A19" s="216" t="s">
        <v>242</v>
      </c>
      <c r="B19" s="235">
        <v>12499</v>
      </c>
      <c r="C19" s="235">
        <v>12417</v>
      </c>
      <c r="D19" s="235">
        <v>13131</v>
      </c>
      <c r="E19" s="235">
        <v>14228</v>
      </c>
      <c r="F19" s="235">
        <v>15139</v>
      </c>
      <c r="G19" s="215">
        <v>3.5000000000000004</v>
      </c>
      <c r="H19" s="236"/>
      <c r="I19" s="237">
        <v>50</v>
      </c>
      <c r="J19" s="238">
        <v>2.5</v>
      </c>
      <c r="K19" s="237"/>
      <c r="L19" s="237">
        <v>45</v>
      </c>
      <c r="M19" s="238">
        <v>2.2999999999999998</v>
      </c>
      <c r="N19" s="237"/>
      <c r="O19" s="237">
        <v>-5</v>
      </c>
    </row>
    <row r="20" spans="1:15" x14ac:dyDescent="0.35">
      <c r="A20" s="216" t="s">
        <v>243</v>
      </c>
      <c r="B20" s="217">
        <v>8445</v>
      </c>
      <c r="C20" s="217">
        <v>8741</v>
      </c>
      <c r="D20" s="217">
        <v>10659</v>
      </c>
      <c r="E20" s="217">
        <v>11549</v>
      </c>
      <c r="F20" s="217">
        <v>12289</v>
      </c>
      <c r="G20" s="215">
        <v>2.8000000000000003</v>
      </c>
      <c r="H20" s="218"/>
      <c r="I20" s="216">
        <v>52</v>
      </c>
      <c r="J20" s="229">
        <v>2.6</v>
      </c>
      <c r="K20" s="216"/>
      <c r="L20" s="216">
        <v>54</v>
      </c>
      <c r="M20" s="229">
        <v>2.7</v>
      </c>
      <c r="N20" s="216"/>
      <c r="O20" s="216">
        <v>2</v>
      </c>
    </row>
    <row r="21" spans="1:15" x14ac:dyDescent="0.35">
      <c r="A21" s="220" t="s">
        <v>244</v>
      </c>
      <c r="B21" s="221">
        <v>338356</v>
      </c>
      <c r="C21" s="221">
        <v>319604</v>
      </c>
      <c r="D21" s="221">
        <v>362788</v>
      </c>
      <c r="E21" s="221">
        <v>428254</v>
      </c>
      <c r="F21" s="221">
        <v>437527</v>
      </c>
      <c r="G21" s="220">
        <v>100</v>
      </c>
      <c r="H21" s="220"/>
      <c r="I21" s="221">
        <v>1996</v>
      </c>
      <c r="J21" s="231">
        <v>100</v>
      </c>
      <c r="K21" s="220"/>
      <c r="L21" s="221">
        <v>1981</v>
      </c>
      <c r="M21" s="231">
        <v>100</v>
      </c>
      <c r="N21" s="220"/>
      <c r="O21" s="220">
        <v>-15</v>
      </c>
    </row>
    <row r="23" spans="1:15" x14ac:dyDescent="0.35">
      <c r="A23" s="219" t="s">
        <v>448</v>
      </c>
    </row>
  </sheetData>
  <mergeCells count="4">
    <mergeCell ref="A3:A4"/>
    <mergeCell ref="B3:F3"/>
    <mergeCell ref="I3:J3"/>
    <mergeCell ref="L3:M3"/>
  </mergeCells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96DB91-6319-924B-BEC9-F2243FAA0CFB}">
  <dimension ref="A1:L19"/>
  <sheetViews>
    <sheetView zoomScale="80" zoomScaleNormal="80" workbookViewId="0">
      <selection activeCell="A2" sqref="A2"/>
    </sheetView>
  </sheetViews>
  <sheetFormatPr defaultColWidth="8.83203125" defaultRowHeight="14.5" x14ac:dyDescent="0.35"/>
  <cols>
    <col min="1" max="1" width="26.6640625" style="239" customWidth="1"/>
    <col min="2" max="9" width="9.5" style="239" bestFit="1" customWidth="1"/>
    <col min="10" max="10" width="8.83203125" style="30"/>
    <col min="11" max="16384" width="8.83203125" style="239"/>
  </cols>
  <sheetData>
    <row r="1" spans="1:12" x14ac:dyDescent="0.35">
      <c r="A1" s="30" t="s">
        <v>466</v>
      </c>
    </row>
    <row r="2" spans="1:12" x14ac:dyDescent="0.35">
      <c r="A2" s="30"/>
    </row>
    <row r="3" spans="1:12" x14ac:dyDescent="0.35">
      <c r="I3" s="31" t="s">
        <v>362</v>
      </c>
    </row>
    <row r="4" spans="1:12" x14ac:dyDescent="0.35">
      <c r="A4" s="247"/>
      <c r="B4" s="248">
        <v>2016</v>
      </c>
      <c r="C4" s="248">
        <v>2017</v>
      </c>
      <c r="D4" s="248">
        <v>2018</v>
      </c>
      <c r="E4" s="248">
        <v>2019</v>
      </c>
      <c r="F4" s="248">
        <v>2020</v>
      </c>
      <c r="G4" s="248">
        <v>2021</v>
      </c>
      <c r="H4" s="248">
        <v>2022</v>
      </c>
      <c r="I4" s="248">
        <v>2023</v>
      </c>
    </row>
    <row r="5" spans="1:12" x14ac:dyDescent="0.35">
      <c r="A5" s="240"/>
      <c r="B5" s="241"/>
      <c r="C5" s="241"/>
      <c r="D5" s="241"/>
      <c r="E5" s="241"/>
      <c r="F5" s="241"/>
      <c r="G5" s="241"/>
      <c r="H5" s="241"/>
      <c r="I5" s="241"/>
    </row>
    <row r="6" spans="1:12" x14ac:dyDescent="0.35">
      <c r="A6" s="242" t="s">
        <v>456</v>
      </c>
      <c r="B6" s="243">
        <v>24763.200000000001</v>
      </c>
      <c r="C6" s="243">
        <v>25616.3</v>
      </c>
      <c r="D6" s="243">
        <v>25690.2</v>
      </c>
      <c r="E6" s="243">
        <v>25926.400000000001</v>
      </c>
      <c r="F6" s="243">
        <v>26724.6</v>
      </c>
      <c r="G6" s="243">
        <v>26847.9</v>
      </c>
      <c r="H6" s="243">
        <v>28808.400000000001</v>
      </c>
      <c r="I6" s="243">
        <v>31581.3</v>
      </c>
      <c r="L6" s="244"/>
    </row>
    <row r="7" spans="1:12" x14ac:dyDescent="0.35">
      <c r="A7" s="242" t="s">
        <v>457</v>
      </c>
      <c r="B7" s="243">
        <v>32469.5</v>
      </c>
      <c r="C7" s="243">
        <v>33208.800000000003</v>
      </c>
      <c r="D7" s="243">
        <v>33758.6</v>
      </c>
      <c r="E7" s="243">
        <v>34153.1</v>
      </c>
      <c r="F7" s="243">
        <v>35250.1</v>
      </c>
      <c r="G7" s="243">
        <v>35372.9</v>
      </c>
      <c r="H7" s="243">
        <v>37787.800000000003</v>
      </c>
      <c r="I7" s="243">
        <v>40095.599999999999</v>
      </c>
      <c r="L7" s="244"/>
    </row>
    <row r="8" spans="1:12" x14ac:dyDescent="0.35">
      <c r="A8" s="242" t="s">
        <v>458</v>
      </c>
      <c r="B8" s="243">
        <v>10703.7</v>
      </c>
      <c r="C8" s="243">
        <v>11034</v>
      </c>
      <c r="D8" s="243">
        <v>11207.8</v>
      </c>
      <c r="E8" s="243">
        <v>11492.3</v>
      </c>
      <c r="F8" s="243">
        <v>10809.4</v>
      </c>
      <c r="G8" s="243">
        <v>11325.2</v>
      </c>
      <c r="H8" s="243">
        <v>11806.4</v>
      </c>
      <c r="I8" s="243">
        <v>12452.1</v>
      </c>
      <c r="L8" s="244"/>
    </row>
    <row r="9" spans="1:12" x14ac:dyDescent="0.35">
      <c r="A9" s="242" t="s">
        <v>459</v>
      </c>
      <c r="B9" s="243">
        <v>19895.099999999999</v>
      </c>
      <c r="C9" s="243">
        <v>20273.599999999999</v>
      </c>
      <c r="D9" s="243">
        <v>20351</v>
      </c>
      <c r="E9" s="243">
        <v>20587.599999999999</v>
      </c>
      <c r="F9" s="243">
        <v>21055.1</v>
      </c>
      <c r="G9" s="243">
        <v>21166.2</v>
      </c>
      <c r="H9" s="243">
        <v>22683.7</v>
      </c>
      <c r="I9" s="243">
        <v>25182.5</v>
      </c>
      <c r="L9" s="244"/>
    </row>
    <row r="10" spans="1:12" x14ac:dyDescent="0.35">
      <c r="A10" s="242" t="s">
        <v>460</v>
      </c>
      <c r="B10" s="243">
        <v>5413.8</v>
      </c>
      <c r="C10" s="243">
        <v>5817.6</v>
      </c>
      <c r="D10" s="243">
        <v>5788.5</v>
      </c>
      <c r="E10" s="243">
        <v>5926.8</v>
      </c>
      <c r="F10" s="243">
        <v>5855.6</v>
      </c>
      <c r="G10" s="243">
        <v>5658.1</v>
      </c>
      <c r="H10" s="243">
        <v>6002.9</v>
      </c>
      <c r="I10" s="243">
        <v>6722.6</v>
      </c>
      <c r="L10" s="244"/>
    </row>
    <row r="11" spans="1:12" x14ac:dyDescent="0.35">
      <c r="A11" s="242" t="s">
        <v>363</v>
      </c>
      <c r="B11" s="243">
        <v>12198.1</v>
      </c>
      <c r="C11" s="243">
        <v>12492.8</v>
      </c>
      <c r="D11" s="243">
        <v>12698.9</v>
      </c>
      <c r="E11" s="243">
        <v>12750.6</v>
      </c>
      <c r="F11" s="243">
        <v>13212.9</v>
      </c>
      <c r="G11" s="243">
        <v>13229.7</v>
      </c>
      <c r="H11" s="243">
        <v>13878.7</v>
      </c>
      <c r="I11" s="243">
        <v>14859.5</v>
      </c>
      <c r="L11" s="244"/>
    </row>
    <row r="12" spans="1:12" x14ac:dyDescent="0.35">
      <c r="A12" s="242" t="s">
        <v>461</v>
      </c>
      <c r="B12" s="243">
        <v>19128.2</v>
      </c>
      <c r="C12" s="243">
        <v>19630.599999999999</v>
      </c>
      <c r="D12" s="243">
        <v>19703.400000000001</v>
      </c>
      <c r="E12" s="243">
        <v>20024.8</v>
      </c>
      <c r="F12" s="243">
        <v>20792.900000000001</v>
      </c>
      <c r="G12" s="243">
        <v>20859.400000000001</v>
      </c>
      <c r="H12" s="243">
        <v>22490.7</v>
      </c>
      <c r="I12" s="243">
        <v>25105</v>
      </c>
      <c r="L12" s="244"/>
    </row>
    <row r="13" spans="1:12" x14ac:dyDescent="0.35">
      <c r="A13" s="242" t="s">
        <v>467</v>
      </c>
      <c r="B13" s="243">
        <v>6610</v>
      </c>
      <c r="C13" s="243">
        <v>6892.7</v>
      </c>
      <c r="D13" s="243">
        <v>7022.3</v>
      </c>
      <c r="E13" s="243">
        <v>7119.1</v>
      </c>
      <c r="F13" s="243">
        <v>7202.4</v>
      </c>
      <c r="G13" s="243">
        <v>7072</v>
      </c>
      <c r="H13" s="243">
        <v>7478.2</v>
      </c>
      <c r="I13" s="243">
        <v>8218.2000000000007</v>
      </c>
      <c r="L13" s="244"/>
    </row>
    <row r="14" spans="1:12" ht="29" x14ac:dyDescent="0.35">
      <c r="A14" s="242" t="s">
        <v>462</v>
      </c>
      <c r="B14" s="243">
        <v>2300</v>
      </c>
      <c r="C14" s="243">
        <v>2329.6</v>
      </c>
      <c r="D14" s="243">
        <v>2321.1</v>
      </c>
      <c r="E14" s="243">
        <v>2372</v>
      </c>
      <c r="F14" s="243">
        <v>2515.8000000000002</v>
      </c>
      <c r="G14" s="243">
        <v>2658.5</v>
      </c>
      <c r="H14" s="243">
        <v>2842.4</v>
      </c>
      <c r="I14" s="243">
        <v>3241.6</v>
      </c>
      <c r="L14" s="244"/>
    </row>
    <row r="15" spans="1:12" ht="43.5" x14ac:dyDescent="0.35">
      <c r="A15" s="242" t="s">
        <v>463</v>
      </c>
      <c r="B15" s="243">
        <v>11409</v>
      </c>
      <c r="C15" s="243">
        <v>11953.8</v>
      </c>
      <c r="D15" s="243">
        <v>12276.7</v>
      </c>
      <c r="E15" s="243">
        <v>12425.5</v>
      </c>
      <c r="F15" s="243">
        <v>13080.1</v>
      </c>
      <c r="G15" s="243">
        <v>13367.3</v>
      </c>
      <c r="H15" s="243">
        <v>13614.4</v>
      </c>
      <c r="I15" s="243">
        <v>14695.5</v>
      </c>
      <c r="L15" s="244"/>
    </row>
    <row r="16" spans="1:12" ht="43.5" x14ac:dyDescent="0.35">
      <c r="A16" s="245" t="s">
        <v>464</v>
      </c>
      <c r="B16" s="243">
        <v>39.700000000000003</v>
      </c>
      <c r="C16" s="243">
        <v>42.3</v>
      </c>
      <c r="D16" s="243">
        <v>42.4</v>
      </c>
      <c r="E16" s="243">
        <v>42.9</v>
      </c>
      <c r="F16" s="243">
        <v>43.2</v>
      </c>
      <c r="G16" s="243">
        <v>43.8</v>
      </c>
      <c r="H16" s="243">
        <v>41.9</v>
      </c>
      <c r="I16" s="243">
        <v>42.9</v>
      </c>
      <c r="L16" s="244"/>
    </row>
    <row r="17" spans="1:12" s="246" customFormat="1" ht="29" x14ac:dyDescent="0.35">
      <c r="A17" s="250" t="s">
        <v>465</v>
      </c>
      <c r="B17" s="249">
        <v>144930.4</v>
      </c>
      <c r="C17" s="249">
        <v>149292</v>
      </c>
      <c r="D17" s="249">
        <v>150860.79999999999</v>
      </c>
      <c r="E17" s="249">
        <v>152821.1</v>
      </c>
      <c r="F17" s="249">
        <v>156542.1</v>
      </c>
      <c r="G17" s="249">
        <v>157600.9</v>
      </c>
      <c r="H17" s="249">
        <v>167435.29999999999</v>
      </c>
      <c r="I17" s="249">
        <v>182196.7</v>
      </c>
      <c r="L17" s="244"/>
    </row>
    <row r="19" spans="1:12" x14ac:dyDescent="0.35">
      <c r="A19" s="239" t="s">
        <v>276</v>
      </c>
    </row>
  </sheetData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C4E5DC-5EE1-354B-A940-E175BFCC0745}">
  <dimension ref="A2:B59"/>
  <sheetViews>
    <sheetView topLeftCell="A21" zoomScale="80" zoomScaleNormal="80" workbookViewId="0">
      <selection activeCell="A22" sqref="A22"/>
    </sheetView>
  </sheetViews>
  <sheetFormatPr defaultColWidth="10.83203125" defaultRowHeight="14.5" x14ac:dyDescent="0.35"/>
  <cols>
    <col min="1" max="1" width="30.08203125" style="30" customWidth="1"/>
    <col min="2" max="2" width="9.33203125" style="30" customWidth="1"/>
    <col min="3" max="16384" width="10.83203125" style="30"/>
  </cols>
  <sheetData>
    <row r="2" spans="1:2" x14ac:dyDescent="0.35">
      <c r="A2" s="131" t="s">
        <v>364</v>
      </c>
    </row>
    <row r="4" spans="1:2" ht="29.5" thickBot="1" x14ac:dyDescent="0.4">
      <c r="A4" s="128" t="s">
        <v>365</v>
      </c>
      <c r="B4" s="129">
        <v>526.12</v>
      </c>
    </row>
    <row r="5" spans="1:2" ht="15" thickBot="1" x14ac:dyDescent="0.4">
      <c r="A5" s="132" t="s">
        <v>366</v>
      </c>
      <c r="B5" s="133">
        <v>82.56</v>
      </c>
    </row>
    <row r="6" spans="1:2" ht="29.5" thickBot="1" x14ac:dyDescent="0.4">
      <c r="A6" s="132" t="s">
        <v>367</v>
      </c>
      <c r="B6" s="133">
        <v>110.69</v>
      </c>
    </row>
    <row r="7" spans="1:2" ht="15" thickBot="1" x14ac:dyDescent="0.4">
      <c r="A7" s="132" t="s">
        <v>368</v>
      </c>
      <c r="B7" s="133">
        <v>39.49</v>
      </c>
    </row>
    <row r="8" spans="1:2" ht="29.5" thickBot="1" x14ac:dyDescent="0.4">
      <c r="A8" s="132" t="s">
        <v>369</v>
      </c>
      <c r="B8" s="133">
        <v>64.680000000000007</v>
      </c>
    </row>
    <row r="9" spans="1:2" ht="15" thickBot="1" x14ac:dyDescent="0.4">
      <c r="A9" s="132" t="s">
        <v>370</v>
      </c>
      <c r="B9" s="133">
        <v>16.559999999999999</v>
      </c>
    </row>
    <row r="10" spans="1:2" ht="15" thickBot="1" x14ac:dyDescent="0.4">
      <c r="A10" s="132" t="s">
        <v>371</v>
      </c>
      <c r="B10" s="133">
        <v>44.23</v>
      </c>
    </row>
    <row r="11" spans="1:2" ht="29.5" thickBot="1" x14ac:dyDescent="0.4">
      <c r="A11" s="132" t="s">
        <v>372</v>
      </c>
      <c r="B11" s="133">
        <v>68.66</v>
      </c>
    </row>
    <row r="12" spans="1:2" ht="15" thickBot="1" x14ac:dyDescent="0.4">
      <c r="A12" s="132" t="s">
        <v>373</v>
      </c>
      <c r="B12" s="133">
        <v>22.95</v>
      </c>
    </row>
    <row r="13" spans="1:2" ht="29.5" thickBot="1" x14ac:dyDescent="0.4">
      <c r="A13" s="132" t="s">
        <v>374</v>
      </c>
      <c r="B13" s="133">
        <v>34.44</v>
      </c>
    </row>
    <row r="14" spans="1:2" ht="15" thickBot="1" x14ac:dyDescent="0.4">
      <c r="A14" s="132" t="s">
        <v>375</v>
      </c>
      <c r="B14" s="133">
        <v>3.73</v>
      </c>
    </row>
    <row r="15" spans="1:2" ht="15" thickBot="1" x14ac:dyDescent="0.4">
      <c r="A15" s="132" t="s">
        <v>376</v>
      </c>
      <c r="B15" s="133">
        <v>14.83</v>
      </c>
    </row>
    <row r="16" spans="1:2" ht="29.5" thickBot="1" x14ac:dyDescent="0.4">
      <c r="A16" s="132" t="s">
        <v>377</v>
      </c>
      <c r="B16" s="133">
        <v>3.03</v>
      </c>
    </row>
    <row r="17" spans="1:2" ht="15" thickBot="1" x14ac:dyDescent="0.4">
      <c r="A17" s="132" t="s">
        <v>378</v>
      </c>
      <c r="B17" s="133">
        <v>13.38</v>
      </c>
    </row>
    <row r="18" spans="1:2" ht="15" thickBot="1" x14ac:dyDescent="0.4">
      <c r="A18" s="132" t="s">
        <v>379</v>
      </c>
      <c r="B18" s="33">
        <v>6.65</v>
      </c>
    </row>
    <row r="21" spans="1:2" x14ac:dyDescent="0.35">
      <c r="A21" s="30" t="s">
        <v>468</v>
      </c>
    </row>
    <row r="59" spans="1:1" x14ac:dyDescent="0.35">
      <c r="A59" s="30" t="s">
        <v>276</v>
      </c>
    </row>
  </sheetData>
  <pageMargins left="0.7" right="0.7" top="0.75" bottom="0.75" header="0.3" footer="0.3"/>
  <drawing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F7DD7B-EFFC-AC49-8B10-574DE14D3EE2}">
  <dimension ref="A1:M35"/>
  <sheetViews>
    <sheetView topLeftCell="A7" zoomScale="80" zoomScaleNormal="80" workbookViewId="0">
      <selection activeCell="A8" sqref="A8"/>
    </sheetView>
  </sheetViews>
  <sheetFormatPr defaultColWidth="10.83203125" defaultRowHeight="14.5" x14ac:dyDescent="0.35"/>
  <cols>
    <col min="1" max="1" width="32.33203125" style="30" customWidth="1"/>
    <col min="2" max="16384" width="10.83203125" style="30"/>
  </cols>
  <sheetData>
    <row r="1" spans="1:13" x14ac:dyDescent="0.35">
      <c r="B1" s="30" t="s">
        <v>380</v>
      </c>
      <c r="D1" s="30" t="s">
        <v>381</v>
      </c>
      <c r="F1" s="30" t="s">
        <v>382</v>
      </c>
      <c r="H1" s="30" t="s">
        <v>383</v>
      </c>
      <c r="J1" s="30" t="s">
        <v>384</v>
      </c>
      <c r="L1" s="30" t="s">
        <v>56</v>
      </c>
    </row>
    <row r="2" spans="1:13" x14ac:dyDescent="0.35">
      <c r="B2" s="30">
        <v>2022</v>
      </c>
      <c r="C2" s="30">
        <v>2023</v>
      </c>
      <c r="D2" s="30">
        <v>2022</v>
      </c>
      <c r="E2" s="30">
        <v>2023</v>
      </c>
      <c r="F2" s="30">
        <v>2022</v>
      </c>
      <c r="G2" s="30">
        <v>2023</v>
      </c>
      <c r="H2" s="30">
        <v>2022</v>
      </c>
      <c r="I2" s="30">
        <v>2023</v>
      </c>
      <c r="J2" s="30">
        <v>2022</v>
      </c>
      <c r="K2" s="30">
        <v>2023</v>
      </c>
      <c r="L2" s="30">
        <v>2022</v>
      </c>
      <c r="M2" s="30">
        <v>2023</v>
      </c>
    </row>
    <row r="3" spans="1:13" x14ac:dyDescent="0.35">
      <c r="A3" s="30" t="s">
        <v>385</v>
      </c>
      <c r="B3" s="30">
        <v>2899.64</v>
      </c>
      <c r="C3" s="30">
        <v>2979.07</v>
      </c>
      <c r="D3" s="30">
        <v>2844.93</v>
      </c>
      <c r="E3" s="30">
        <v>2969.36</v>
      </c>
      <c r="F3" s="30">
        <v>2794.93</v>
      </c>
      <c r="G3" s="30">
        <v>2963.72</v>
      </c>
      <c r="H3" s="30">
        <v>2118.0500000000002</v>
      </c>
      <c r="I3" s="30">
        <v>2203.27</v>
      </c>
      <c r="J3" s="30">
        <v>2196.25</v>
      </c>
      <c r="K3" s="30">
        <v>2320.91</v>
      </c>
      <c r="L3" s="30">
        <v>2625.36</v>
      </c>
      <c r="M3" s="30">
        <v>2738.07</v>
      </c>
    </row>
    <row r="4" spans="1:13" x14ac:dyDescent="0.35">
      <c r="A4" s="30" t="s">
        <v>386</v>
      </c>
      <c r="B4" s="30">
        <v>470.63</v>
      </c>
      <c r="C4" s="30">
        <v>505.28</v>
      </c>
      <c r="D4" s="30">
        <v>465.73</v>
      </c>
      <c r="E4" s="30">
        <v>518.03</v>
      </c>
      <c r="F4" s="30">
        <v>477.09</v>
      </c>
      <c r="G4" s="30">
        <v>528.1</v>
      </c>
      <c r="H4" s="30">
        <v>504.11</v>
      </c>
      <c r="I4" s="30">
        <v>550.87</v>
      </c>
      <c r="J4" s="30">
        <v>504.92</v>
      </c>
      <c r="K4" s="30">
        <v>542.25</v>
      </c>
      <c r="L4" s="30">
        <v>481.8</v>
      </c>
      <c r="M4" s="30">
        <v>526.12</v>
      </c>
    </row>
    <row r="5" spans="1:13" x14ac:dyDescent="0.35">
      <c r="A5" s="30" t="s">
        <v>387</v>
      </c>
      <c r="B5" s="30">
        <v>2429</v>
      </c>
      <c r="C5" s="30">
        <v>2473.8000000000002</v>
      </c>
      <c r="D5" s="30">
        <v>2379.1999999999998</v>
      </c>
      <c r="E5" s="30">
        <v>2451.3200000000002</v>
      </c>
      <c r="F5" s="30">
        <v>2317.84</v>
      </c>
      <c r="G5" s="30">
        <v>2435.62</v>
      </c>
      <c r="H5" s="30">
        <v>1613.95</v>
      </c>
      <c r="I5" s="30">
        <v>1652.4</v>
      </c>
      <c r="J5" s="30">
        <v>1691.33</v>
      </c>
      <c r="K5" s="30">
        <v>1778.66</v>
      </c>
      <c r="L5" s="30">
        <v>2143.5700000000002</v>
      </c>
      <c r="M5" s="30">
        <v>2211.9499999999998</v>
      </c>
    </row>
    <row r="7" spans="1:13" x14ac:dyDescent="0.35">
      <c r="A7" s="30" t="s">
        <v>469</v>
      </c>
    </row>
    <row r="35" spans="1:1" x14ac:dyDescent="0.35">
      <c r="A35" s="30" t="s">
        <v>276</v>
      </c>
    </row>
  </sheetData>
  <pageMargins left="0.7" right="0.7" top="0.75" bottom="0.75" header="0.3" footer="0.3"/>
  <drawing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C1F3DE-776C-754C-8C58-077DD2E54E14}">
  <dimension ref="A1:N33"/>
  <sheetViews>
    <sheetView topLeftCell="A7" zoomScale="60" zoomScaleNormal="60" workbookViewId="0">
      <selection activeCell="A8" sqref="A8"/>
    </sheetView>
  </sheetViews>
  <sheetFormatPr defaultColWidth="10.83203125" defaultRowHeight="14.5" x14ac:dyDescent="0.35"/>
  <cols>
    <col min="1" max="16384" width="10.83203125" style="30"/>
  </cols>
  <sheetData>
    <row r="1" spans="1:14" x14ac:dyDescent="0.35">
      <c r="A1" s="131" t="s">
        <v>388</v>
      </c>
    </row>
    <row r="2" spans="1:14" x14ac:dyDescent="0.35">
      <c r="B2" s="31" t="s">
        <v>380</v>
      </c>
      <c r="C2" s="31" t="s">
        <v>381</v>
      </c>
      <c r="D2" s="31" t="s">
        <v>382</v>
      </c>
      <c r="E2" s="31" t="s">
        <v>383</v>
      </c>
      <c r="F2" s="31" t="s">
        <v>384</v>
      </c>
      <c r="G2" s="31" t="s">
        <v>56</v>
      </c>
    </row>
    <row r="3" spans="1:14" x14ac:dyDescent="0.35">
      <c r="A3" s="30" t="s">
        <v>385</v>
      </c>
      <c r="B3" s="32">
        <v>2.7393055689671924</v>
      </c>
      <c r="C3" s="32">
        <v>4.3737455754623245</v>
      </c>
      <c r="D3" s="32">
        <v>6.0391494599149169</v>
      </c>
      <c r="E3" s="32">
        <v>4.0235121928188562</v>
      </c>
      <c r="F3" s="32">
        <v>5.6760387023335159</v>
      </c>
      <c r="G3" s="32">
        <v>4.2931255142151947</v>
      </c>
    </row>
    <row r="4" spans="1:14" x14ac:dyDescent="0.35">
      <c r="A4" s="30" t="s">
        <v>386</v>
      </c>
      <c r="B4" s="32">
        <v>7.3624715806472132</v>
      </c>
      <c r="C4" s="32">
        <v>11.229682434028289</v>
      </c>
      <c r="D4" s="32">
        <v>10.691902995242</v>
      </c>
      <c r="E4" s="32">
        <v>9.2757533078098025</v>
      </c>
      <c r="F4" s="32">
        <v>7.3932504159074668</v>
      </c>
      <c r="G4" s="32">
        <v>9.1988376919883752</v>
      </c>
    </row>
    <row r="5" spans="1:14" x14ac:dyDescent="0.35">
      <c r="A5" s="30" t="s">
        <v>387</v>
      </c>
      <c r="B5" s="32">
        <v>1.8443804034582207</v>
      </c>
      <c r="C5" s="32">
        <v>3.0312710154673987</v>
      </c>
      <c r="D5" s="32">
        <v>5.0814551478963059</v>
      </c>
      <c r="E5" s="32">
        <v>2.3823538523498278</v>
      </c>
      <c r="F5" s="32">
        <v>5.16339212335855</v>
      </c>
      <c r="G5" s="32">
        <v>3.1900054581842281</v>
      </c>
    </row>
    <row r="7" spans="1:14" x14ac:dyDescent="0.35">
      <c r="A7" s="30" t="s">
        <v>470</v>
      </c>
    </row>
    <row r="10" spans="1:14" x14ac:dyDescent="0.35">
      <c r="K10" s="130"/>
    </row>
    <row r="16" spans="1:14" x14ac:dyDescent="0.35">
      <c r="M16" s="31"/>
      <c r="N16" s="31"/>
    </row>
    <row r="33" spans="1:1" x14ac:dyDescent="0.35">
      <c r="A33" s="30" t="s">
        <v>276</v>
      </c>
    </row>
  </sheetData>
  <pageMargins left="0.7" right="0.7" top="0.75" bottom="0.75" header="0.3" footer="0.3"/>
  <drawing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5DFDC7-CA14-0344-AE17-44F5CA366CEA}">
  <dimension ref="A1:G28"/>
  <sheetViews>
    <sheetView topLeftCell="A6" zoomScale="70" zoomScaleNormal="70" workbookViewId="0">
      <selection activeCell="A7" sqref="A7"/>
    </sheetView>
  </sheetViews>
  <sheetFormatPr defaultColWidth="8.83203125" defaultRowHeight="14.5" x14ac:dyDescent="0.35"/>
  <cols>
    <col min="1" max="1" width="25.6640625" style="123" customWidth="1"/>
    <col min="2" max="6" width="8.83203125" style="123"/>
    <col min="7" max="256" width="11.5" style="123" customWidth="1"/>
    <col min="257" max="16384" width="8.83203125" style="123"/>
  </cols>
  <sheetData>
    <row r="1" spans="1:7" x14ac:dyDescent="0.35">
      <c r="B1" s="124" t="s">
        <v>389</v>
      </c>
      <c r="C1" s="124" t="s">
        <v>390</v>
      </c>
      <c r="D1" s="124" t="s">
        <v>391</v>
      </c>
      <c r="E1" s="124" t="s">
        <v>392</v>
      </c>
      <c r="F1" s="127"/>
      <c r="G1" s="127"/>
    </row>
    <row r="2" spans="1:7" ht="29" x14ac:dyDescent="0.35">
      <c r="A2" s="125" t="s">
        <v>393</v>
      </c>
      <c r="B2" s="126">
        <v>100.2</v>
      </c>
      <c r="C2" s="126">
        <v>144.19999999999999</v>
      </c>
      <c r="D2" s="126">
        <v>176.7</v>
      </c>
      <c r="E2" s="126">
        <v>116.9</v>
      </c>
      <c r="G2" s="126"/>
    </row>
    <row r="3" spans="1:7" ht="29" x14ac:dyDescent="0.35">
      <c r="A3" s="125" t="s">
        <v>394</v>
      </c>
      <c r="B3" s="127">
        <v>110.2</v>
      </c>
      <c r="C3" s="127">
        <v>113.1</v>
      </c>
      <c r="D3" s="127">
        <v>108</v>
      </c>
      <c r="E3" s="127">
        <v>128.5</v>
      </c>
    </row>
    <row r="4" spans="1:7" ht="58" x14ac:dyDescent="0.35">
      <c r="A4" s="125" t="s">
        <v>395</v>
      </c>
      <c r="B4" s="126">
        <v>51.5</v>
      </c>
      <c r="C4" s="126">
        <v>92.9</v>
      </c>
      <c r="D4" s="126">
        <v>143.30000000000001</v>
      </c>
      <c r="E4" s="126">
        <v>83</v>
      </c>
    </row>
    <row r="6" spans="1:7" x14ac:dyDescent="0.35">
      <c r="A6" s="123" t="s">
        <v>471</v>
      </c>
    </row>
    <row r="28" spans="1:1" x14ac:dyDescent="0.35">
      <c r="A28" s="30" t="s">
        <v>276</v>
      </c>
    </row>
  </sheetData>
  <pageMargins left="0.7" right="0.7" top="0.75" bottom="0.75" header="0.3" footer="0.3"/>
  <drawing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ECC384-00FA-DB47-963A-9A6F800D6D79}">
  <dimension ref="A1:H31"/>
  <sheetViews>
    <sheetView zoomScale="70" zoomScaleNormal="70" workbookViewId="0">
      <selection activeCell="A2" sqref="A2"/>
    </sheetView>
  </sheetViews>
  <sheetFormatPr defaultColWidth="9.1640625" defaultRowHeight="14.5" x14ac:dyDescent="0.35"/>
  <cols>
    <col min="1" max="1" width="35" style="76" customWidth="1"/>
    <col min="2" max="2" width="11.1640625" style="117" customWidth="1"/>
    <col min="3" max="3" width="9.33203125" style="76" customWidth="1"/>
    <col min="4" max="4" width="9.1640625" style="76"/>
    <col min="5" max="5" width="1.5" style="76" customWidth="1"/>
    <col min="6" max="16384" width="9.1640625" style="76"/>
  </cols>
  <sheetData>
    <row r="1" spans="1:8" x14ac:dyDescent="0.35">
      <c r="A1" s="76" t="s">
        <v>245</v>
      </c>
      <c r="B1" s="76"/>
    </row>
    <row r="2" spans="1:8" x14ac:dyDescent="0.35">
      <c r="A2" s="111"/>
      <c r="B2" s="111"/>
      <c r="C2" s="111"/>
      <c r="D2" s="111"/>
      <c r="E2" s="111"/>
      <c r="F2" s="111"/>
    </row>
    <row r="3" spans="1:8" x14ac:dyDescent="0.35">
      <c r="A3" s="112" t="s">
        <v>246</v>
      </c>
      <c r="B3" s="113"/>
      <c r="C3" s="112"/>
      <c r="D3" s="112"/>
      <c r="E3" s="112"/>
      <c r="F3" s="114" t="s">
        <v>247</v>
      </c>
    </row>
    <row r="4" spans="1:8" s="117" customFormat="1" x14ac:dyDescent="0.35">
      <c r="A4" s="115"/>
      <c r="B4" s="115"/>
      <c r="C4" s="116">
        <v>2022</v>
      </c>
      <c r="D4" s="116">
        <v>2023</v>
      </c>
      <c r="E4" s="116"/>
      <c r="F4" s="116" t="s">
        <v>248</v>
      </c>
    </row>
    <row r="5" spans="1:8" s="117" customFormat="1" x14ac:dyDescent="0.35"/>
    <row r="6" spans="1:8" ht="12.75" customHeight="1" x14ac:dyDescent="0.35">
      <c r="B6" s="76"/>
      <c r="C6" s="275" t="s">
        <v>249</v>
      </c>
      <c r="D6" s="275"/>
      <c r="H6" s="118"/>
    </row>
    <row r="7" spans="1:8" x14ac:dyDescent="0.35">
      <c r="C7" s="119"/>
      <c r="D7" s="119"/>
    </row>
    <row r="8" spans="1:8" ht="16.5" x14ac:dyDescent="0.35">
      <c r="A8" s="76" t="s">
        <v>412</v>
      </c>
      <c r="B8" s="117" t="s">
        <v>250</v>
      </c>
      <c r="C8" s="119">
        <v>105920.905224013</v>
      </c>
      <c r="D8" s="119">
        <v>111267.73176762897</v>
      </c>
      <c r="F8" s="95">
        <f>D8/C8*100-100</f>
        <v>5.0479426439076605</v>
      </c>
      <c r="H8" s="119"/>
    </row>
    <row r="9" spans="1:8" ht="13" customHeight="1" x14ac:dyDescent="0.35">
      <c r="C9" s="119"/>
      <c r="D9" s="119"/>
      <c r="F9" s="95"/>
    </row>
    <row r="10" spans="1:8" ht="13" customHeight="1" x14ac:dyDescent="0.35">
      <c r="A10" s="76" t="s">
        <v>251</v>
      </c>
      <c r="B10" s="117" t="s">
        <v>252</v>
      </c>
      <c r="C10" s="119">
        <v>62171.346052000001</v>
      </c>
      <c r="D10" s="119">
        <v>64737.018630999999</v>
      </c>
      <c r="F10" s="95">
        <f t="shared" ref="F10:F15" si="0">D10/C10*100-100</f>
        <v>4.1267766293077841</v>
      </c>
    </row>
    <row r="11" spans="1:8" ht="13" customHeight="1" x14ac:dyDescent="0.35">
      <c r="A11" s="76" t="s">
        <v>253</v>
      </c>
      <c r="C11" s="84">
        <v>9.4163450741267098</v>
      </c>
      <c r="D11" s="84">
        <v>10.93842088817096</v>
      </c>
      <c r="F11" s="95">
        <f>D11-C11</f>
        <v>1.5220758140442499</v>
      </c>
    </row>
    <row r="12" spans="1:8" ht="13" customHeight="1" x14ac:dyDescent="0.35">
      <c r="A12" s="76" t="s">
        <v>254</v>
      </c>
      <c r="B12" s="117" t="s">
        <v>255</v>
      </c>
      <c r="C12" s="119">
        <v>59195.626114999999</v>
      </c>
      <c r="D12" s="119">
        <v>63096.558913000001</v>
      </c>
      <c r="F12" s="95">
        <f t="shared" si="0"/>
        <v>6.5899003930148865</v>
      </c>
    </row>
    <row r="13" spans="1:8" ht="13" customHeight="1" x14ac:dyDescent="0.35">
      <c r="A13" s="76" t="s">
        <v>256</v>
      </c>
      <c r="C13" s="84">
        <v>9.4532288951869408</v>
      </c>
      <c r="D13" s="84">
        <v>10.076031592081163</v>
      </c>
      <c r="F13" s="95">
        <f>D13-C13</f>
        <v>0.62280269689422241</v>
      </c>
    </row>
    <row r="14" spans="1:8" ht="13" customHeight="1" x14ac:dyDescent="0.35">
      <c r="A14" s="76" t="s">
        <v>257</v>
      </c>
      <c r="B14" s="117" t="s">
        <v>258</v>
      </c>
      <c r="C14" s="119">
        <f>C12-C10</f>
        <v>-2975.7199370000017</v>
      </c>
      <c r="D14" s="119">
        <f>D12-D10</f>
        <v>-1640.4597179999982</v>
      </c>
      <c r="F14" s="120" t="s">
        <v>177</v>
      </c>
    </row>
    <row r="15" spans="1:8" ht="13" customHeight="1" x14ac:dyDescent="0.35">
      <c r="A15" s="76" t="s">
        <v>259</v>
      </c>
      <c r="B15" s="117" t="s">
        <v>260</v>
      </c>
      <c r="C15" s="119">
        <f>C10+C12</f>
        <v>121366.972167</v>
      </c>
      <c r="D15" s="119">
        <f>D10+D12</f>
        <v>127833.577544</v>
      </c>
      <c r="F15" s="95">
        <f t="shared" si="0"/>
        <v>5.3281426252456754</v>
      </c>
    </row>
    <row r="16" spans="1:8" ht="13" customHeight="1" x14ac:dyDescent="0.35">
      <c r="C16" s="119"/>
      <c r="D16" s="119"/>
      <c r="F16" s="95"/>
    </row>
    <row r="17" spans="1:7" ht="13" customHeight="1" x14ac:dyDescent="0.35">
      <c r="A17" s="76" t="s">
        <v>261</v>
      </c>
      <c r="B17" s="117" t="s">
        <v>262</v>
      </c>
      <c r="C17" s="119">
        <f>C8+C10-C12</f>
        <v>108896.62516101301</v>
      </c>
      <c r="D17" s="119">
        <f>D8+D10-D12</f>
        <v>112908.19148562897</v>
      </c>
      <c r="F17" s="95">
        <f>D17/C17*100-100</f>
        <v>3.6838297960882755</v>
      </c>
    </row>
    <row r="18" spans="1:7" ht="13" customHeight="1" x14ac:dyDescent="0.35">
      <c r="F18" s="95"/>
    </row>
    <row r="19" spans="1:7" ht="13" customHeight="1" x14ac:dyDescent="0.35">
      <c r="B19" s="76"/>
      <c r="C19" s="264" t="s">
        <v>263</v>
      </c>
      <c r="D19" s="264"/>
    </row>
    <row r="20" spans="1:7" ht="13" customHeight="1" x14ac:dyDescent="0.35">
      <c r="C20" s="121"/>
      <c r="D20" s="121"/>
      <c r="E20" s="121"/>
      <c r="F20" s="95"/>
    </row>
    <row r="21" spans="1:7" ht="13" customHeight="1" x14ac:dyDescent="0.35">
      <c r="A21" s="76" t="s">
        <v>264</v>
      </c>
      <c r="B21" s="117" t="s">
        <v>265</v>
      </c>
      <c r="C21" s="95">
        <f>C8/C17*100</f>
        <v>97.267390121043547</v>
      </c>
      <c r="D21" s="95">
        <f>D8/D17*100</f>
        <v>98.547085294330657</v>
      </c>
      <c r="E21" s="101"/>
      <c r="F21" s="95">
        <f>D21-C21</f>
        <v>1.2796951732871094</v>
      </c>
    </row>
    <row r="22" spans="1:7" ht="13" customHeight="1" x14ac:dyDescent="0.35">
      <c r="A22" s="76" t="s">
        <v>266</v>
      </c>
      <c r="B22" s="117" t="s">
        <v>267</v>
      </c>
      <c r="C22" s="95">
        <f>C10/C17*100</f>
        <v>57.092077885861315</v>
      </c>
      <c r="D22" s="95">
        <f>D10/D17*100</f>
        <v>57.33598048042402</v>
      </c>
      <c r="E22" s="101"/>
      <c r="F22" s="95">
        <f t="shared" ref="F22:F26" si="1">D22-C22</f>
        <v>0.24390259456270513</v>
      </c>
    </row>
    <row r="23" spans="1:7" x14ac:dyDescent="0.35">
      <c r="A23" s="76" t="s">
        <v>268</v>
      </c>
      <c r="B23" s="117" t="s">
        <v>269</v>
      </c>
      <c r="C23" s="95">
        <f>C12/C8*100</f>
        <v>55.886631623669267</v>
      </c>
      <c r="D23" s="95">
        <f>D12/D8*100</f>
        <v>56.706969676321407</v>
      </c>
      <c r="E23" s="101"/>
      <c r="F23" s="95">
        <f t="shared" si="1"/>
        <v>0.82033805265213999</v>
      </c>
      <c r="G23" s="84"/>
    </row>
    <row r="24" spans="1:7" x14ac:dyDescent="0.35">
      <c r="A24" s="76" t="s">
        <v>270</v>
      </c>
      <c r="B24" s="117" t="s">
        <v>271</v>
      </c>
      <c r="C24" s="95">
        <f>((C10+C12)/(C17+C8))*100</f>
        <v>56.497703864982128</v>
      </c>
      <c r="D24" s="95">
        <f>((D10+D12)/(D17+D8))*100</f>
        <v>57.023776545165717</v>
      </c>
      <c r="E24" s="101"/>
      <c r="F24" s="95">
        <f t="shared" si="1"/>
        <v>0.52607268018358866</v>
      </c>
      <c r="G24" s="84"/>
    </row>
    <row r="25" spans="1:7" x14ac:dyDescent="0.35">
      <c r="A25" s="76" t="s">
        <v>272</v>
      </c>
      <c r="B25" s="117" t="s">
        <v>273</v>
      </c>
      <c r="C25" s="95">
        <f>((C12-C10)/(C12+C10))*100</f>
        <v>-2.4518366767075928</v>
      </c>
      <c r="D25" s="95">
        <f>((D12-D10)/(D12+D10))*100</f>
        <v>-1.2832776407555018</v>
      </c>
      <c r="E25" s="101"/>
      <c r="F25" s="95">
        <f t="shared" si="1"/>
        <v>1.168559035952091</v>
      </c>
      <c r="G25" s="84"/>
    </row>
    <row r="26" spans="1:7" x14ac:dyDescent="0.35">
      <c r="A26" s="76" t="s">
        <v>274</v>
      </c>
      <c r="B26" s="117" t="s">
        <v>275</v>
      </c>
      <c r="C26" s="95">
        <f>C12/C10*100</f>
        <v>95.213679410268654</v>
      </c>
      <c r="D26" s="95">
        <f>D12/D10*100</f>
        <v>97.465963443033118</v>
      </c>
      <c r="E26" s="101"/>
      <c r="F26" s="95">
        <f t="shared" si="1"/>
        <v>2.2522840327644644</v>
      </c>
      <c r="G26" s="84"/>
    </row>
    <row r="27" spans="1:7" x14ac:dyDescent="0.35">
      <c r="A27" s="88"/>
      <c r="B27" s="115"/>
      <c r="C27" s="88"/>
      <c r="D27" s="88"/>
      <c r="E27" s="88"/>
      <c r="F27" s="88"/>
      <c r="G27" s="84"/>
    </row>
    <row r="28" spans="1:7" x14ac:dyDescent="0.35">
      <c r="G28" s="84"/>
    </row>
    <row r="29" spans="1:7" ht="16.5" x14ac:dyDescent="0.35">
      <c r="A29" s="122" t="s">
        <v>413</v>
      </c>
      <c r="B29" s="76"/>
    </row>
    <row r="31" spans="1:7" x14ac:dyDescent="0.35">
      <c r="A31" s="76" t="s">
        <v>276</v>
      </c>
    </row>
  </sheetData>
  <mergeCells count="2">
    <mergeCell ref="C6:D6"/>
    <mergeCell ref="C19:D19"/>
  </mergeCells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62772E-5BEA-734F-8B15-8E0EED65FBAE}">
  <dimension ref="A1:AG44"/>
  <sheetViews>
    <sheetView topLeftCell="A18" zoomScale="70" zoomScaleNormal="70" workbookViewId="0">
      <selection activeCell="A19" sqref="A19"/>
    </sheetView>
  </sheetViews>
  <sheetFormatPr defaultColWidth="9.1640625" defaultRowHeight="14.5" x14ac:dyDescent="0.35"/>
  <cols>
    <col min="1" max="1" width="36.5" style="22" bestFit="1" customWidth="1"/>
    <col min="2" max="2" width="12" style="22" customWidth="1"/>
    <col min="3" max="3" width="11.58203125" style="22" bestFit="1" customWidth="1"/>
    <col min="4" max="5" width="9.1640625" style="22"/>
    <col min="6" max="7" width="13.58203125" style="22" bestFit="1" customWidth="1"/>
    <col min="8" max="28" width="9.1640625" style="22"/>
    <col min="29" max="29" width="40.6640625" style="22" bestFit="1" customWidth="1"/>
    <col min="30" max="33" width="10.5" style="22" customWidth="1"/>
    <col min="34" max="16384" width="9.1640625" style="22"/>
  </cols>
  <sheetData>
    <row r="1" spans="1:33" x14ac:dyDescent="0.35">
      <c r="B1" s="254"/>
    </row>
    <row r="2" spans="1:33" x14ac:dyDescent="0.35">
      <c r="A2" s="255" t="s">
        <v>277</v>
      </c>
      <c r="B2" s="254" t="s">
        <v>278</v>
      </c>
      <c r="C2" s="22" t="s">
        <v>279</v>
      </c>
      <c r="AC2" s="23"/>
      <c r="AD2" s="23">
        <v>2022</v>
      </c>
      <c r="AE2" s="23"/>
      <c r="AF2" s="23">
        <v>2023</v>
      </c>
      <c r="AG2" s="23"/>
    </row>
    <row r="3" spans="1:33" x14ac:dyDescent="0.35">
      <c r="A3" s="24" t="s">
        <v>280</v>
      </c>
      <c r="B3" s="110">
        <f>F3/1000000</f>
        <v>37547.730974999999</v>
      </c>
      <c r="C3" s="110">
        <f>G3/1000000</f>
        <v>45660.036838</v>
      </c>
      <c r="E3" s="17" t="s">
        <v>280</v>
      </c>
      <c r="F3" s="19">
        <v>37547730975</v>
      </c>
      <c r="G3" s="19">
        <v>45660036838</v>
      </c>
      <c r="AC3" s="25" t="s">
        <v>277</v>
      </c>
      <c r="AD3" s="25" t="s">
        <v>281</v>
      </c>
      <c r="AE3" s="25" t="s">
        <v>282</v>
      </c>
      <c r="AF3" s="25" t="s">
        <v>281</v>
      </c>
      <c r="AG3" s="25" t="s">
        <v>282</v>
      </c>
    </row>
    <row r="4" spans="1:33" ht="29" x14ac:dyDescent="0.35">
      <c r="A4" s="256" t="s">
        <v>283</v>
      </c>
      <c r="B4" s="110">
        <f t="shared" ref="B4:C15" si="0">F4/1000000</f>
        <v>8494.3509950000007</v>
      </c>
      <c r="C4" s="110">
        <f t="shared" si="0"/>
        <v>2654.5596209999999</v>
      </c>
      <c r="E4" s="17" t="s">
        <v>284</v>
      </c>
      <c r="F4" s="19">
        <v>8494350995</v>
      </c>
      <c r="G4" s="19">
        <v>2654559621</v>
      </c>
      <c r="AC4" s="17" t="s">
        <v>280</v>
      </c>
      <c r="AD4" s="26">
        <v>0.58044005089581097</v>
      </c>
      <c r="AE4" s="26">
        <v>0.67736465137455826</v>
      </c>
      <c r="AF4" s="26">
        <v>0.59508365625409587</v>
      </c>
      <c r="AG4" s="26">
        <v>0.70531571894376999</v>
      </c>
    </row>
    <row r="5" spans="1:33" x14ac:dyDescent="0.35">
      <c r="A5" s="24" t="s">
        <v>285</v>
      </c>
      <c r="B5" s="110">
        <f t="shared" si="0"/>
        <v>426.580692</v>
      </c>
      <c r="C5" s="110">
        <f t="shared" si="0"/>
        <v>197.689391</v>
      </c>
      <c r="E5" s="17" t="s">
        <v>286</v>
      </c>
      <c r="F5" s="19">
        <v>426580692</v>
      </c>
      <c r="G5" s="19">
        <v>197689391</v>
      </c>
      <c r="AC5" s="17" t="s">
        <v>284</v>
      </c>
      <c r="AD5" s="26">
        <v>0.1355298802721347</v>
      </c>
      <c r="AE5" s="26">
        <v>4.2580686620260794E-2</v>
      </c>
      <c r="AF5" s="26">
        <v>0.13462463153834336</v>
      </c>
      <c r="AG5" s="26">
        <v>4.1005280705479326E-2</v>
      </c>
    </row>
    <row r="6" spans="1:33" x14ac:dyDescent="0.35">
      <c r="A6" s="24" t="s">
        <v>287</v>
      </c>
      <c r="B6" s="110">
        <f t="shared" si="0"/>
        <v>896.18215099999998</v>
      </c>
      <c r="C6" s="110">
        <f t="shared" si="0"/>
        <v>1160.5495880000001</v>
      </c>
      <c r="E6" s="17" t="s">
        <v>288</v>
      </c>
      <c r="F6" s="19">
        <v>896182151</v>
      </c>
      <c r="G6" s="19">
        <v>1160549588</v>
      </c>
      <c r="AC6" s="17" t="s">
        <v>286</v>
      </c>
      <c r="AD6" s="26">
        <v>6.5100480439440655E-3</v>
      </c>
      <c r="AE6" s="26">
        <v>2.5568551124346499E-3</v>
      </c>
      <c r="AF6" s="26">
        <v>6.7607600057585726E-3</v>
      </c>
      <c r="AG6" s="26">
        <v>3.053730233188934E-3</v>
      </c>
    </row>
    <row r="7" spans="1:33" x14ac:dyDescent="0.35">
      <c r="A7" s="24" t="s">
        <v>289</v>
      </c>
      <c r="B7" s="110">
        <f t="shared" si="0"/>
        <v>709.45104700000002</v>
      </c>
      <c r="C7" s="110">
        <f t="shared" si="0"/>
        <v>1100.461886</v>
      </c>
      <c r="E7" s="17" t="s">
        <v>290</v>
      </c>
      <c r="F7" s="19">
        <v>709451047</v>
      </c>
      <c r="G7" s="19">
        <v>1100461886</v>
      </c>
      <c r="AC7" s="17" t="s">
        <v>288</v>
      </c>
      <c r="AD7" s="26">
        <v>1.3561189173680894E-2</v>
      </c>
      <c r="AE7" s="26">
        <v>1.3858202736665432E-2</v>
      </c>
      <c r="AF7" s="26">
        <v>1.4203344309722039E-2</v>
      </c>
      <c r="AG7" s="26">
        <v>1.7927139873634198E-2</v>
      </c>
    </row>
    <row r="8" spans="1:33" x14ac:dyDescent="0.35">
      <c r="A8" s="24" t="s">
        <v>291</v>
      </c>
      <c r="B8" s="110">
        <f t="shared" si="0"/>
        <v>7968.6936500000002</v>
      </c>
      <c r="C8" s="110">
        <f t="shared" si="0"/>
        <v>2154.5929540000002</v>
      </c>
      <c r="E8" s="17" t="s">
        <v>291</v>
      </c>
      <c r="F8" s="19">
        <v>7968693650</v>
      </c>
      <c r="G8" s="19">
        <v>2154592954</v>
      </c>
      <c r="AC8" s="17" t="s">
        <v>290</v>
      </c>
      <c r="AD8" s="26">
        <v>1.3984213012492096E-2</v>
      </c>
      <c r="AE8" s="26">
        <v>1.5911290889095642E-2</v>
      </c>
      <c r="AF8" s="26">
        <v>1.1243894425022747E-2</v>
      </c>
      <c r="AG8" s="26">
        <v>1.6998958389984185E-2</v>
      </c>
    </row>
    <row r="9" spans="1:33" x14ac:dyDescent="0.35">
      <c r="A9" s="24" t="s">
        <v>292</v>
      </c>
      <c r="B9" s="110">
        <f t="shared" si="0"/>
        <v>354.03562299999999</v>
      </c>
      <c r="C9" s="110">
        <f t="shared" si="0"/>
        <v>774.52314100000001</v>
      </c>
      <c r="E9" s="17" t="s">
        <v>292</v>
      </c>
      <c r="F9" s="19">
        <v>354035623</v>
      </c>
      <c r="G9" s="19">
        <v>774523141</v>
      </c>
      <c r="AC9" s="17" t="s">
        <v>291</v>
      </c>
      <c r="AD9" s="26">
        <v>0.13316139842302605</v>
      </c>
      <c r="AE9" s="26">
        <v>3.3352334389956405E-2</v>
      </c>
      <c r="AF9" s="26">
        <v>0.12629363292200366</v>
      </c>
      <c r="AG9" s="26">
        <v>3.3282239429052896E-2</v>
      </c>
    </row>
    <row r="10" spans="1:33" x14ac:dyDescent="0.35">
      <c r="A10" s="24" t="s">
        <v>293</v>
      </c>
      <c r="B10" s="110">
        <f t="shared" si="0"/>
        <v>718.58453799999995</v>
      </c>
      <c r="C10" s="110">
        <f t="shared" si="0"/>
        <v>4377.2319450000005</v>
      </c>
      <c r="E10" s="17" t="s">
        <v>293</v>
      </c>
      <c r="F10" s="19">
        <v>718584538</v>
      </c>
      <c r="G10" s="19">
        <v>4377231945</v>
      </c>
      <c r="AC10" s="17" t="s">
        <v>292</v>
      </c>
      <c r="AD10" s="26">
        <v>5.4390140983476276E-3</v>
      </c>
      <c r="AE10" s="26">
        <v>1.5290118171237821E-2</v>
      </c>
      <c r="AF10" s="26">
        <v>5.6110131693260503E-3</v>
      </c>
      <c r="AG10" s="26">
        <v>1.1964145976736585E-2</v>
      </c>
    </row>
    <row r="11" spans="1:33" x14ac:dyDescent="0.35">
      <c r="A11" s="24" t="s">
        <v>294</v>
      </c>
      <c r="B11" s="110">
        <f t="shared" si="0"/>
        <v>4432.1582669999998</v>
      </c>
      <c r="C11" s="110">
        <f t="shared" si="0"/>
        <v>4768.6748850000004</v>
      </c>
      <c r="E11" s="17" t="s">
        <v>295</v>
      </c>
      <c r="F11" s="19">
        <v>4432158267</v>
      </c>
      <c r="G11" s="19">
        <v>4768674885</v>
      </c>
      <c r="AC11" s="17" t="s">
        <v>293</v>
      </c>
      <c r="AD11" s="26">
        <v>1.1120760978541092E-2</v>
      </c>
      <c r="AE11" s="26">
        <v>7.691250543297791E-2</v>
      </c>
      <c r="AF11" s="26">
        <v>1.1388648610628868E-2</v>
      </c>
      <c r="AG11" s="26">
        <v>6.7615593636620092E-2</v>
      </c>
    </row>
    <row r="12" spans="1:33" x14ac:dyDescent="0.35">
      <c r="A12" s="24" t="s">
        <v>296</v>
      </c>
      <c r="B12" s="110">
        <f t="shared" si="0"/>
        <v>504.914357</v>
      </c>
      <c r="C12" s="110">
        <f t="shared" si="0"/>
        <v>1495.7182359999999</v>
      </c>
      <c r="E12" s="17" t="s">
        <v>297</v>
      </c>
      <c r="F12" s="19">
        <v>504914357</v>
      </c>
      <c r="G12" s="19">
        <v>1495718236</v>
      </c>
      <c r="AC12" s="17" t="s">
        <v>295</v>
      </c>
      <c r="AD12" s="26">
        <v>7.6292628432147125E-2</v>
      </c>
      <c r="AE12" s="26">
        <v>9.1281553454759676E-2</v>
      </c>
      <c r="AF12" s="26">
        <v>7.0244056781467792E-2</v>
      </c>
      <c r="AG12" s="26">
        <v>7.3662256709431939E-2</v>
      </c>
    </row>
    <row r="13" spans="1:33" x14ac:dyDescent="0.35">
      <c r="A13" s="24" t="s">
        <v>298</v>
      </c>
      <c r="B13" s="110">
        <f t="shared" si="0"/>
        <v>884.632971</v>
      </c>
      <c r="C13" s="110">
        <f t="shared" si="0"/>
        <v>392.98014599999999</v>
      </c>
      <c r="E13" s="17" t="s">
        <v>298</v>
      </c>
      <c r="F13" s="19">
        <v>884632971</v>
      </c>
      <c r="G13" s="19">
        <v>392980146</v>
      </c>
      <c r="AC13" s="17" t="s">
        <v>297</v>
      </c>
      <c r="AD13" s="26">
        <v>8.7008206991409411E-3</v>
      </c>
      <c r="AE13" s="26">
        <v>2.3074491901785857E-2</v>
      </c>
      <c r="AF13" s="26">
        <v>8.0022487073533703E-3</v>
      </c>
      <c r="AG13" s="26">
        <v>2.3104527635502813E-2</v>
      </c>
    </row>
    <row r="14" spans="1:33" x14ac:dyDescent="0.35">
      <c r="A14" s="24" t="s">
        <v>299</v>
      </c>
      <c r="B14" s="110">
        <f t="shared" si="0"/>
        <v>159.24364700000001</v>
      </c>
      <c r="C14" s="110">
        <f t="shared" si="0"/>
        <v>0</v>
      </c>
      <c r="E14" s="17" t="s">
        <v>299</v>
      </c>
      <c r="F14" s="19">
        <v>159243647</v>
      </c>
      <c r="G14" s="19"/>
      <c r="AC14" s="17" t="s">
        <v>298</v>
      </c>
      <c r="AD14" s="26">
        <v>1.4174288120037059E-2</v>
      </c>
      <c r="AE14" s="26">
        <v>7.3417908407231022E-3</v>
      </c>
      <c r="AF14" s="26">
        <v>1.4020304533877457E-2</v>
      </c>
      <c r="AG14" s="26">
        <v>6.0704084665990062E-3</v>
      </c>
    </row>
    <row r="15" spans="1:33" x14ac:dyDescent="0.35">
      <c r="B15" s="110">
        <f t="shared" si="0"/>
        <v>63096.558913000001</v>
      </c>
      <c r="C15" s="110">
        <f t="shared" si="0"/>
        <v>64737.018630999999</v>
      </c>
      <c r="E15" s="251" t="s">
        <v>300</v>
      </c>
      <c r="F15" s="252">
        <v>63096558913</v>
      </c>
      <c r="G15" s="252">
        <v>64737018631</v>
      </c>
      <c r="AC15" s="17" t="s">
        <v>299</v>
      </c>
      <c r="AD15" s="26">
        <v>1.0857078506973403E-3</v>
      </c>
      <c r="AE15" s="26">
        <v>4.7551907554443181E-4</v>
      </c>
      <c r="AF15" s="26">
        <v>2.5238087424002214E-3</v>
      </c>
      <c r="AG15" s="26">
        <v>0</v>
      </c>
    </row>
    <row r="16" spans="1:33" x14ac:dyDescent="0.35">
      <c r="B16" s="110"/>
      <c r="C16" s="110"/>
      <c r="E16" s="20"/>
      <c r="F16" s="253"/>
      <c r="G16" s="253"/>
      <c r="AC16" s="17"/>
      <c r="AD16" s="26"/>
      <c r="AE16" s="26"/>
      <c r="AF16" s="26"/>
      <c r="AG16" s="26"/>
    </row>
    <row r="17" spans="1:33" x14ac:dyDescent="0.35">
      <c r="B17" s="110"/>
      <c r="C17" s="110"/>
      <c r="E17" s="20"/>
      <c r="F17" s="253"/>
      <c r="G17" s="253"/>
      <c r="AC17" s="17"/>
      <c r="AD17" s="26"/>
      <c r="AE17" s="26"/>
      <c r="AF17" s="26"/>
      <c r="AG17" s="26"/>
    </row>
    <row r="18" spans="1:33" x14ac:dyDescent="0.35">
      <c r="A18" s="22" t="s">
        <v>472</v>
      </c>
      <c r="V18" s="28"/>
      <c r="AC18" s="27" t="s">
        <v>300</v>
      </c>
      <c r="AD18" s="29">
        <v>1</v>
      </c>
      <c r="AE18" s="29">
        <v>1</v>
      </c>
      <c r="AF18" s="29">
        <v>1</v>
      </c>
      <c r="AG18" s="29">
        <v>1</v>
      </c>
    </row>
    <row r="44" spans="1:1" x14ac:dyDescent="0.35">
      <c r="A44" s="76" t="s">
        <v>276</v>
      </c>
    </row>
  </sheetData>
  <pageMargins left="0.7" right="0.7" top="0.75" bottom="0.75" header="0.3" footer="0.3"/>
  <pageSetup paperSize="9" orientation="portrait" horizontalDpi="4294967292" verticalDpi="300" r:id="rId1"/>
  <drawing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8F9407-52C6-1D4F-BB0C-DE6534DBDF73}">
  <dimension ref="A1:K37"/>
  <sheetViews>
    <sheetView zoomScale="70" zoomScaleNormal="70" workbookViewId="0">
      <selection activeCell="A2" sqref="A2"/>
    </sheetView>
  </sheetViews>
  <sheetFormatPr defaultColWidth="8.6640625" defaultRowHeight="14.5" x14ac:dyDescent="0.35"/>
  <cols>
    <col min="1" max="1" width="55.6640625" style="17" customWidth="1"/>
    <col min="2" max="3" width="7.83203125" style="17" bestFit="1" customWidth="1"/>
    <col min="4" max="4" width="1.6640625" style="17" customWidth="1"/>
    <col min="5" max="5" width="6.6640625" style="17" bestFit="1" customWidth="1"/>
    <col min="6" max="6" width="6.5" style="17" bestFit="1" customWidth="1"/>
    <col min="7" max="7" width="7.1640625" style="17" bestFit="1" customWidth="1"/>
    <col min="8" max="8" width="2" style="17" customWidth="1"/>
    <col min="9" max="9" width="6.6640625" style="17" bestFit="1" customWidth="1"/>
    <col min="10" max="10" width="6.5" style="17" bestFit="1" customWidth="1"/>
    <col min="11" max="16384" width="8.6640625" style="17"/>
  </cols>
  <sheetData>
    <row r="1" spans="1:11" x14ac:dyDescent="0.35">
      <c r="A1" s="77" t="s">
        <v>473</v>
      </c>
      <c r="B1" s="78"/>
      <c r="C1" s="78"/>
      <c r="D1" s="79"/>
      <c r="E1" s="79"/>
      <c r="F1" s="79"/>
      <c r="G1" s="79"/>
      <c r="H1" s="79"/>
      <c r="I1" s="79"/>
      <c r="J1" s="79"/>
    </row>
    <row r="2" spans="1:11" x14ac:dyDescent="0.35">
      <c r="A2" s="81"/>
      <c r="B2" s="82"/>
      <c r="C2" s="82"/>
      <c r="D2" s="83"/>
      <c r="E2" s="83"/>
      <c r="F2" s="83"/>
      <c r="G2" s="83"/>
      <c r="H2" s="83"/>
      <c r="I2" s="83"/>
      <c r="J2" s="83"/>
    </row>
    <row r="3" spans="1:11" ht="12.75" customHeight="1" x14ac:dyDescent="0.35">
      <c r="A3" s="76"/>
      <c r="B3" s="84"/>
      <c r="C3" s="84"/>
      <c r="D3" s="76"/>
      <c r="E3" s="76"/>
      <c r="F3" s="76"/>
      <c r="G3" s="76"/>
      <c r="H3" s="76"/>
      <c r="I3" s="85" t="s">
        <v>301</v>
      </c>
      <c r="J3" s="85"/>
    </row>
    <row r="4" spans="1:11" ht="12.75" customHeight="1" x14ac:dyDescent="0.35">
      <c r="A4" s="76"/>
      <c r="B4" s="86" t="s">
        <v>302</v>
      </c>
      <c r="C4" s="86"/>
      <c r="D4" s="85"/>
      <c r="E4" s="87" t="s">
        <v>303</v>
      </c>
      <c r="F4" s="87"/>
      <c r="G4" s="87"/>
      <c r="H4" s="76"/>
      <c r="I4" s="87" t="s">
        <v>304</v>
      </c>
      <c r="J4" s="87"/>
    </row>
    <row r="5" spans="1:11" ht="29" x14ac:dyDescent="0.35">
      <c r="A5" s="88"/>
      <c r="B5" s="89" t="s">
        <v>305</v>
      </c>
      <c r="C5" s="89" t="s">
        <v>306</v>
      </c>
      <c r="D5" s="88"/>
      <c r="E5" s="89" t="s">
        <v>305</v>
      </c>
      <c r="F5" s="89" t="s">
        <v>306</v>
      </c>
      <c r="G5" s="90" t="s">
        <v>307</v>
      </c>
      <c r="H5" s="88"/>
      <c r="I5" s="89" t="s">
        <v>305</v>
      </c>
      <c r="J5" s="89" t="s">
        <v>306</v>
      </c>
    </row>
    <row r="6" spans="1:11" x14ac:dyDescent="0.35">
      <c r="A6" s="76"/>
      <c r="B6" s="84"/>
      <c r="C6" s="84"/>
      <c r="D6" s="76"/>
      <c r="E6" s="76"/>
      <c r="F6" s="76"/>
      <c r="G6" s="91"/>
      <c r="H6" s="76"/>
      <c r="I6" s="76"/>
      <c r="J6" s="76"/>
    </row>
    <row r="7" spans="1:11" x14ac:dyDescent="0.35">
      <c r="A7" s="92" t="s">
        <v>308</v>
      </c>
      <c r="B7" s="93">
        <v>7392.4884570000004</v>
      </c>
      <c r="C7" s="93">
        <v>6228.9891520000001</v>
      </c>
      <c r="D7" s="84"/>
      <c r="E7" s="94">
        <v>11.419259974168829</v>
      </c>
      <c r="F7" s="94">
        <v>9.8721535045814051</v>
      </c>
      <c r="G7" s="94">
        <v>-8.541652663520523</v>
      </c>
      <c r="H7" s="95"/>
      <c r="I7" s="94">
        <v>10.999526075052842</v>
      </c>
      <c r="J7" s="94">
        <v>9.4723763360308624</v>
      </c>
      <c r="K7" s="73"/>
    </row>
    <row r="8" spans="1:11" x14ac:dyDescent="0.35">
      <c r="A8" s="92" t="s">
        <v>309</v>
      </c>
      <c r="B8" s="93">
        <v>9417.676367</v>
      </c>
      <c r="C8" s="93">
        <v>249.136583</v>
      </c>
      <c r="D8" s="84"/>
      <c r="E8" s="94">
        <v>14.547590491741069</v>
      </c>
      <c r="F8" s="94">
        <v>0.39484971493218712</v>
      </c>
      <c r="G8" s="94">
        <v>-94.845528008277029</v>
      </c>
      <c r="H8" s="95"/>
      <c r="I8" s="94">
        <v>-3.7987385713314126</v>
      </c>
      <c r="J8" s="94">
        <v>-33.614313702761947</v>
      </c>
      <c r="K8" s="73"/>
    </row>
    <row r="9" spans="1:11" x14ac:dyDescent="0.35">
      <c r="A9" s="92" t="s">
        <v>310</v>
      </c>
      <c r="B9" s="93">
        <v>3137.0419430000002</v>
      </c>
      <c r="C9" s="93">
        <v>1394.1046590000001</v>
      </c>
      <c r="D9" s="84"/>
      <c r="E9" s="94">
        <v>4.8458239340323814</v>
      </c>
      <c r="F9" s="94">
        <v>2.2094781126213969</v>
      </c>
      <c r="G9" s="94">
        <v>-38.465700563091154</v>
      </c>
      <c r="H9" s="95"/>
      <c r="I9" s="94">
        <v>28.199355708730678</v>
      </c>
      <c r="J9" s="94">
        <v>1.6641997593032158</v>
      </c>
      <c r="K9" s="73"/>
    </row>
    <row r="10" spans="1:11" x14ac:dyDescent="0.35">
      <c r="A10" s="92" t="s">
        <v>311</v>
      </c>
      <c r="B10" s="93">
        <v>1973.8144420000001</v>
      </c>
      <c r="C10" s="93">
        <v>926.66019300000005</v>
      </c>
      <c r="D10" s="84"/>
      <c r="E10" s="94">
        <v>3.0489733443714977</v>
      </c>
      <c r="F10" s="94">
        <v>1.468638241077006</v>
      </c>
      <c r="G10" s="94">
        <v>-36.102858351664231</v>
      </c>
      <c r="H10" s="95"/>
      <c r="I10" s="94">
        <v>-14.468683577446001</v>
      </c>
      <c r="J10" s="94">
        <v>2.9791601677287076</v>
      </c>
      <c r="K10" s="73"/>
    </row>
    <row r="11" spans="1:11" x14ac:dyDescent="0.35">
      <c r="A11" s="96" t="s">
        <v>312</v>
      </c>
      <c r="B11" s="97">
        <v>21921.021208999999</v>
      </c>
      <c r="C11" s="97">
        <v>8798.8905869999999</v>
      </c>
      <c r="D11" s="98"/>
      <c r="E11" s="99">
        <v>33.861647744313771</v>
      </c>
      <c r="F11" s="99">
        <v>13.945119573211995</v>
      </c>
      <c r="G11" s="99">
        <v>-42.715391597278654</v>
      </c>
      <c r="H11" s="100"/>
      <c r="I11" s="99">
        <v>3.3805794724125917</v>
      </c>
      <c r="J11" s="99">
        <v>5.5474339153298189</v>
      </c>
      <c r="K11" s="73"/>
    </row>
    <row r="12" spans="1:11" x14ac:dyDescent="0.35">
      <c r="A12" s="96"/>
      <c r="B12" s="84"/>
      <c r="C12" s="84"/>
      <c r="D12" s="98"/>
      <c r="E12" s="101"/>
      <c r="F12" s="101"/>
      <c r="G12" s="94"/>
      <c r="H12" s="95"/>
      <c r="I12" s="101"/>
      <c r="J12" s="101"/>
      <c r="K12" s="73"/>
    </row>
    <row r="13" spans="1:11" x14ac:dyDescent="0.35">
      <c r="A13" s="92" t="s">
        <v>313</v>
      </c>
      <c r="B13" s="93">
        <v>28119.012664000002</v>
      </c>
      <c r="C13" s="93">
        <v>47198.446066999997</v>
      </c>
      <c r="D13" s="98"/>
      <c r="E13" s="94">
        <v>43.435754779314038</v>
      </c>
      <c r="F13" s="94">
        <v>74.803518417032947</v>
      </c>
      <c r="G13" s="94">
        <v>25.332019593416089</v>
      </c>
      <c r="H13" s="100"/>
      <c r="I13" s="94">
        <v>4.8151957616413483</v>
      </c>
      <c r="J13" s="94">
        <v>7.3079851704790855</v>
      </c>
      <c r="K13" s="73"/>
    </row>
    <row r="14" spans="1:11" x14ac:dyDescent="0.35">
      <c r="A14" s="92" t="s">
        <v>314</v>
      </c>
      <c r="B14" s="93">
        <v>8089.7911690000001</v>
      </c>
      <c r="C14" s="93">
        <v>4033.678872</v>
      </c>
      <c r="D14" s="84"/>
      <c r="E14" s="94">
        <v>12.496391307594321</v>
      </c>
      <c r="F14" s="94">
        <v>6.3928666499258604</v>
      </c>
      <c r="G14" s="94">
        <v>-33.456694191372236</v>
      </c>
      <c r="H14" s="100"/>
      <c r="I14" s="94">
        <v>11.935848987111257</v>
      </c>
      <c r="J14" s="94">
        <v>5.5811913302473926</v>
      </c>
      <c r="K14" s="73"/>
    </row>
    <row r="15" spans="1:11" x14ac:dyDescent="0.35">
      <c r="A15" s="92" t="s">
        <v>315</v>
      </c>
      <c r="B15" s="93">
        <v>1960.3633629999999</v>
      </c>
      <c r="C15" s="93">
        <v>1106.2436090000001</v>
      </c>
      <c r="D15" s="84"/>
      <c r="E15" s="94">
        <v>3.0281953115172646</v>
      </c>
      <c r="F15" s="94">
        <v>1.7532550555178958</v>
      </c>
      <c r="G15" s="94">
        <v>-27.852273271359401</v>
      </c>
      <c r="H15" s="95"/>
      <c r="I15" s="94">
        <v>-2.990175490830751</v>
      </c>
      <c r="J15" s="94">
        <v>-9.774098639648912</v>
      </c>
      <c r="K15" s="73"/>
    </row>
    <row r="16" spans="1:11" x14ac:dyDescent="0.35">
      <c r="A16" s="102" t="s">
        <v>316</v>
      </c>
      <c r="B16" s="93">
        <v>4241.3267379999998</v>
      </c>
      <c r="C16" s="93">
        <v>1611.770295</v>
      </c>
      <c r="D16" s="84"/>
      <c r="E16" s="94">
        <v>6.5516250635134998</v>
      </c>
      <c r="F16" s="94">
        <v>2.5544503896359418</v>
      </c>
      <c r="G16" s="94">
        <v>-44.925898685336207</v>
      </c>
      <c r="H16" s="95"/>
      <c r="I16" s="94">
        <v>-7.0238329697216386</v>
      </c>
      <c r="J16" s="94">
        <v>-3.7939099286131608</v>
      </c>
      <c r="K16" s="73"/>
    </row>
    <row r="17" spans="1:11" x14ac:dyDescent="0.35">
      <c r="A17" s="96" t="s">
        <v>317</v>
      </c>
      <c r="B17" s="97">
        <v>42410.493933999998</v>
      </c>
      <c r="C17" s="97">
        <v>53950.138843000001</v>
      </c>
      <c r="D17" s="98"/>
      <c r="E17" s="99">
        <v>65.511966461939124</v>
      </c>
      <c r="F17" s="99">
        <v>85.504090512112654</v>
      </c>
      <c r="G17" s="99">
        <v>11.975476474615226</v>
      </c>
      <c r="H17" s="100"/>
      <c r="I17" s="99">
        <v>4.3644389602471421</v>
      </c>
      <c r="J17" s="99">
        <v>6.3980227655281681</v>
      </c>
      <c r="K17" s="73"/>
    </row>
    <row r="18" spans="1:11" x14ac:dyDescent="0.35">
      <c r="A18" s="96"/>
      <c r="B18" s="93"/>
      <c r="C18" s="93"/>
      <c r="D18" s="98"/>
      <c r="E18" s="94"/>
      <c r="F18" s="94"/>
      <c r="G18" s="94"/>
      <c r="H18" s="100"/>
      <c r="I18" s="103"/>
      <c r="J18" s="103"/>
      <c r="K18" s="73"/>
    </row>
    <row r="19" spans="1:11" x14ac:dyDescent="0.35">
      <c r="A19" s="96" t="s">
        <v>318</v>
      </c>
      <c r="B19" s="97">
        <v>64737.018630999999</v>
      </c>
      <c r="C19" s="97">
        <v>63096.558913000001</v>
      </c>
      <c r="D19" s="98"/>
      <c r="E19" s="104">
        <v>100</v>
      </c>
      <c r="F19" s="104">
        <v>100</v>
      </c>
      <c r="G19" s="99">
        <v>-1.2832776407555018</v>
      </c>
      <c r="H19" s="100"/>
      <c r="I19" s="99">
        <v>4.1267766293077841</v>
      </c>
      <c r="J19" s="99">
        <v>6.5899003930148865</v>
      </c>
      <c r="K19" s="73"/>
    </row>
    <row r="20" spans="1:11" x14ac:dyDescent="0.35">
      <c r="A20" s="83"/>
      <c r="B20" s="105"/>
      <c r="C20" s="105"/>
      <c r="D20" s="106"/>
      <c r="E20" s="107"/>
      <c r="F20" s="107"/>
      <c r="G20" s="107"/>
      <c r="H20" s="106"/>
      <c r="I20" s="107"/>
      <c r="J20" s="107"/>
    </row>
    <row r="21" spans="1:11" x14ac:dyDescent="0.35">
      <c r="A21" s="80"/>
      <c r="B21" s="108"/>
      <c r="C21" s="108"/>
      <c r="D21" s="80"/>
      <c r="E21" s="80"/>
      <c r="F21" s="80"/>
      <c r="G21" s="80"/>
      <c r="H21" s="80"/>
      <c r="I21" s="80"/>
      <c r="J21" s="80"/>
    </row>
    <row r="22" spans="1:11" x14ac:dyDescent="0.35">
      <c r="A22" s="76" t="s">
        <v>276</v>
      </c>
      <c r="B22" s="108"/>
      <c r="C22" s="108"/>
      <c r="D22" s="80"/>
      <c r="E22" s="80"/>
      <c r="F22" s="80"/>
      <c r="G22" s="80"/>
      <c r="H22" s="80"/>
      <c r="I22" s="80"/>
      <c r="J22" s="80"/>
    </row>
    <row r="23" spans="1:11" x14ac:dyDescent="0.35">
      <c r="A23" s="80"/>
      <c r="B23" s="108"/>
      <c r="C23" s="108"/>
      <c r="D23" s="80"/>
      <c r="E23" s="80"/>
      <c r="F23" s="80"/>
      <c r="G23" s="80"/>
      <c r="H23" s="80"/>
      <c r="I23" s="80"/>
      <c r="J23" s="80"/>
    </row>
    <row r="25" spans="1:11" x14ac:dyDescent="0.35">
      <c r="B25" s="73"/>
      <c r="C25" s="73"/>
      <c r="D25" s="73"/>
      <c r="I25" s="73"/>
      <c r="J25" s="73"/>
    </row>
    <row r="26" spans="1:11" x14ac:dyDescent="0.35">
      <c r="B26" s="73"/>
      <c r="C26" s="73"/>
      <c r="D26" s="73"/>
      <c r="I26" s="73"/>
      <c r="J26" s="73"/>
    </row>
    <row r="27" spans="1:11" ht="12.75" customHeight="1" x14ac:dyDescent="0.35">
      <c r="B27" s="73"/>
      <c r="C27" s="73"/>
      <c r="D27" s="73"/>
      <c r="I27" s="73"/>
      <c r="J27" s="73"/>
    </row>
    <row r="28" spans="1:11" ht="12.75" customHeight="1" x14ac:dyDescent="0.35">
      <c r="B28" s="73"/>
      <c r="C28" s="73"/>
      <c r="D28" s="73"/>
      <c r="I28" s="73"/>
      <c r="J28" s="73"/>
    </row>
    <row r="29" spans="1:11" ht="12.75" customHeight="1" x14ac:dyDescent="0.35">
      <c r="B29" s="73"/>
      <c r="C29" s="73"/>
      <c r="D29" s="73"/>
      <c r="I29" s="73"/>
      <c r="J29" s="73"/>
    </row>
    <row r="30" spans="1:11" x14ac:dyDescent="0.35">
      <c r="B30" s="73"/>
      <c r="C30" s="73"/>
      <c r="D30" s="73"/>
      <c r="I30" s="73"/>
      <c r="J30" s="73"/>
    </row>
    <row r="31" spans="1:11" x14ac:dyDescent="0.35">
      <c r="B31" s="73"/>
      <c r="C31" s="73"/>
      <c r="D31" s="73"/>
      <c r="I31" s="73"/>
      <c r="J31" s="73"/>
    </row>
    <row r="32" spans="1:11" x14ac:dyDescent="0.35">
      <c r="B32" s="73"/>
      <c r="C32" s="73"/>
      <c r="D32" s="73"/>
      <c r="I32" s="73"/>
      <c r="J32" s="73"/>
    </row>
    <row r="33" spans="2:10" x14ac:dyDescent="0.35">
      <c r="B33" s="73"/>
      <c r="C33" s="73"/>
      <c r="D33" s="73"/>
      <c r="I33" s="73"/>
      <c r="J33" s="73"/>
    </row>
    <row r="34" spans="2:10" x14ac:dyDescent="0.35">
      <c r="B34" s="73"/>
      <c r="C34" s="73"/>
      <c r="D34" s="73"/>
      <c r="I34" s="73"/>
      <c r="J34" s="73"/>
    </row>
    <row r="35" spans="2:10" x14ac:dyDescent="0.35">
      <c r="B35" s="73"/>
      <c r="C35" s="73"/>
      <c r="D35" s="73"/>
      <c r="I35" s="73"/>
      <c r="J35" s="73"/>
    </row>
    <row r="36" spans="2:10" x14ac:dyDescent="0.35">
      <c r="B36" s="73"/>
      <c r="C36" s="73"/>
      <c r="D36" s="73"/>
      <c r="I36" s="73"/>
      <c r="J36" s="73"/>
    </row>
    <row r="37" spans="2:10" x14ac:dyDescent="0.35">
      <c r="B37" s="109"/>
      <c r="C37" s="109"/>
      <c r="D37" s="109"/>
      <c r="I37" s="109"/>
      <c r="J37" s="109"/>
    </row>
  </sheetData>
  <pageMargins left="0.7" right="0.7" top="0.75" bottom="0.75" header="0.3" footer="0.3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9BC947-8A0F-504E-82E5-526753B23F55}">
  <dimension ref="A1:O83"/>
  <sheetViews>
    <sheetView topLeftCell="A14" zoomScale="70" zoomScaleNormal="70" workbookViewId="0">
      <selection activeCell="A15" sqref="A15"/>
    </sheetView>
  </sheetViews>
  <sheetFormatPr defaultColWidth="12.5" defaultRowHeight="14.5" x14ac:dyDescent="0.35"/>
  <cols>
    <col min="1" max="1" width="45.6640625" style="17" bestFit="1" customWidth="1"/>
    <col min="2" max="2" width="13.5" style="17" customWidth="1"/>
    <col min="3" max="16384" width="12.5" style="17"/>
  </cols>
  <sheetData>
    <row r="1" spans="1:15" x14ac:dyDescent="0.35">
      <c r="A1" s="17" t="s">
        <v>319</v>
      </c>
      <c r="B1" s="21">
        <v>16987658220</v>
      </c>
    </row>
    <row r="2" spans="1:15" x14ac:dyDescent="0.35">
      <c r="A2" s="73" t="s">
        <v>320</v>
      </c>
      <c r="B2" s="74">
        <v>7545318294</v>
      </c>
      <c r="C2" s="73"/>
      <c r="D2" s="73"/>
      <c r="E2" s="73"/>
      <c r="F2" s="73"/>
      <c r="G2" s="73"/>
      <c r="H2" s="73"/>
      <c r="I2" s="73"/>
      <c r="N2" s="75"/>
    </row>
    <row r="3" spans="1:15" x14ac:dyDescent="0.35">
      <c r="A3" s="73" t="s">
        <v>321</v>
      </c>
      <c r="B3" s="74">
        <v>4039096893</v>
      </c>
      <c r="C3" s="73"/>
      <c r="D3" s="73"/>
      <c r="E3" s="73"/>
      <c r="F3" s="73"/>
      <c r="G3" s="73"/>
      <c r="H3" s="73"/>
      <c r="I3" s="73"/>
      <c r="N3" s="75"/>
    </row>
    <row r="4" spans="1:15" x14ac:dyDescent="0.35">
      <c r="A4" s="73" t="s">
        <v>322</v>
      </c>
      <c r="B4" s="74">
        <v>3878203428</v>
      </c>
      <c r="C4" s="73"/>
      <c r="D4" s="73"/>
      <c r="E4" s="73"/>
      <c r="F4" s="73"/>
      <c r="G4" s="73"/>
      <c r="H4" s="73"/>
      <c r="I4" s="73"/>
      <c r="N4" s="75"/>
    </row>
    <row r="5" spans="1:15" x14ac:dyDescent="0.35">
      <c r="A5" s="73" t="s">
        <v>323</v>
      </c>
      <c r="B5" s="74">
        <v>3251845097</v>
      </c>
      <c r="C5" s="73"/>
      <c r="D5" s="73"/>
      <c r="E5" s="73"/>
      <c r="F5" s="73"/>
      <c r="G5" s="73"/>
      <c r="H5" s="73"/>
      <c r="I5" s="73"/>
      <c r="N5" s="75"/>
    </row>
    <row r="6" spans="1:15" x14ac:dyDescent="0.35">
      <c r="A6" s="73" t="s">
        <v>324</v>
      </c>
      <c r="B6" s="74">
        <v>3126341014</v>
      </c>
      <c r="N6" s="75"/>
    </row>
    <row r="7" spans="1:15" x14ac:dyDescent="0.35">
      <c r="A7" s="73" t="s">
        <v>325</v>
      </c>
      <c r="B7" s="74">
        <v>3052845975</v>
      </c>
      <c r="C7" s="73"/>
      <c r="D7" s="73"/>
      <c r="E7" s="73"/>
      <c r="F7" s="73"/>
      <c r="G7" s="73"/>
      <c r="H7" s="73"/>
      <c r="I7" s="73"/>
      <c r="N7" s="75"/>
    </row>
    <row r="8" spans="1:15" x14ac:dyDescent="0.35">
      <c r="A8" s="73" t="s">
        <v>326</v>
      </c>
      <c r="B8" s="74">
        <v>2532853312</v>
      </c>
      <c r="C8" s="73"/>
      <c r="D8" s="73"/>
      <c r="E8" s="73"/>
      <c r="F8" s="73"/>
      <c r="G8" s="73"/>
      <c r="H8" s="73"/>
      <c r="I8" s="73"/>
      <c r="N8" s="75"/>
    </row>
    <row r="9" spans="1:15" x14ac:dyDescent="0.35">
      <c r="A9" s="73" t="s">
        <v>327</v>
      </c>
      <c r="B9" s="74">
        <v>2266404791</v>
      </c>
      <c r="C9" s="73"/>
      <c r="D9" s="73"/>
      <c r="E9" s="73"/>
      <c r="F9" s="73"/>
      <c r="G9" s="73"/>
      <c r="H9" s="73"/>
      <c r="I9" s="73"/>
      <c r="N9" s="75"/>
    </row>
    <row r="10" spans="1:15" x14ac:dyDescent="0.35">
      <c r="A10" s="73" t="s">
        <v>328</v>
      </c>
      <c r="B10" s="74">
        <v>2258553254</v>
      </c>
      <c r="N10" s="75"/>
    </row>
    <row r="11" spans="1:15" x14ac:dyDescent="0.35">
      <c r="A11" s="73" t="s">
        <v>329</v>
      </c>
      <c r="B11" s="74">
        <v>2148215757</v>
      </c>
      <c r="C11" s="73"/>
      <c r="D11" s="73"/>
      <c r="E11" s="73"/>
      <c r="F11" s="73"/>
      <c r="G11" s="73"/>
      <c r="H11" s="73"/>
      <c r="I11" s="73"/>
      <c r="N11" s="75"/>
    </row>
    <row r="12" spans="1:15" x14ac:dyDescent="0.35">
      <c r="A12" s="73" t="s">
        <v>330</v>
      </c>
      <c r="B12" s="74">
        <v>12009222878</v>
      </c>
      <c r="C12" s="73"/>
      <c r="D12" s="73"/>
      <c r="E12" s="73"/>
      <c r="F12" s="73"/>
      <c r="G12" s="73"/>
      <c r="H12" s="73"/>
      <c r="I12" s="73"/>
      <c r="M12" s="73"/>
      <c r="N12" s="75"/>
    </row>
    <row r="13" spans="1:15" x14ac:dyDescent="0.35">
      <c r="A13" s="73"/>
      <c r="B13" s="74"/>
      <c r="C13" s="73"/>
      <c r="D13" s="73"/>
      <c r="E13" s="73"/>
      <c r="F13" s="73"/>
      <c r="G13" s="73"/>
      <c r="H13" s="73"/>
      <c r="I13" s="73"/>
      <c r="N13" s="75"/>
    </row>
    <row r="14" spans="1:15" ht="16.5" x14ac:dyDescent="0.35">
      <c r="A14" s="17" t="s">
        <v>410</v>
      </c>
      <c r="B14" s="74"/>
      <c r="C14" s="73"/>
      <c r="D14" s="73"/>
      <c r="E14" s="73"/>
      <c r="F14" s="73"/>
      <c r="G14" s="73"/>
      <c r="H14" s="73"/>
      <c r="I14" s="73"/>
    </row>
    <row r="15" spans="1:15" x14ac:dyDescent="0.35">
      <c r="A15" s="73"/>
      <c r="B15" s="74"/>
      <c r="C15" s="73"/>
      <c r="D15" s="73"/>
      <c r="E15" s="73"/>
      <c r="F15" s="73"/>
      <c r="G15" s="73"/>
      <c r="H15" s="73"/>
      <c r="I15" s="73"/>
    </row>
    <row r="16" spans="1:15" x14ac:dyDescent="0.35">
      <c r="A16" s="73"/>
      <c r="B16" s="74"/>
      <c r="C16" s="73"/>
      <c r="D16" s="73"/>
      <c r="E16" s="73"/>
      <c r="F16" s="73"/>
      <c r="G16" s="73"/>
      <c r="H16" s="73"/>
      <c r="I16" s="73"/>
      <c r="O16" s="20"/>
    </row>
    <row r="17" spans="1:9" x14ac:dyDescent="0.35">
      <c r="A17" s="73"/>
      <c r="B17" s="73"/>
      <c r="C17" s="73"/>
      <c r="D17" s="73"/>
      <c r="E17" s="73"/>
      <c r="F17" s="73"/>
      <c r="G17" s="73"/>
      <c r="H17" s="73"/>
      <c r="I17" s="73"/>
    </row>
    <row r="18" spans="1:9" x14ac:dyDescent="0.35">
      <c r="A18" s="73"/>
      <c r="B18" s="73"/>
      <c r="C18" s="73"/>
      <c r="D18" s="73"/>
      <c r="E18" s="73"/>
      <c r="F18" s="73"/>
      <c r="G18" s="73"/>
      <c r="H18" s="73"/>
      <c r="I18" s="73"/>
    </row>
    <row r="19" spans="1:9" x14ac:dyDescent="0.35">
      <c r="A19" s="73"/>
      <c r="B19" s="73"/>
      <c r="C19" s="73"/>
      <c r="D19" s="73"/>
      <c r="E19" s="73"/>
      <c r="F19" s="73"/>
      <c r="G19" s="73"/>
      <c r="H19" s="73"/>
      <c r="I19" s="73"/>
    </row>
    <row r="20" spans="1:9" x14ac:dyDescent="0.35">
      <c r="A20" s="73"/>
      <c r="B20" s="73"/>
      <c r="C20" s="73"/>
      <c r="D20" s="73"/>
      <c r="E20" s="73"/>
      <c r="F20" s="73"/>
      <c r="G20" s="73"/>
      <c r="H20" s="73"/>
      <c r="I20" s="73"/>
    </row>
    <row r="21" spans="1:9" x14ac:dyDescent="0.35">
      <c r="A21" s="73"/>
      <c r="B21" s="73"/>
      <c r="C21" s="73"/>
      <c r="D21" s="73"/>
      <c r="E21" s="73"/>
      <c r="F21" s="73"/>
      <c r="G21" s="73"/>
      <c r="H21" s="73"/>
      <c r="I21" s="73"/>
    </row>
    <row r="22" spans="1:9" x14ac:dyDescent="0.35">
      <c r="A22" s="73"/>
      <c r="B22" s="73"/>
      <c r="C22" s="73"/>
      <c r="D22" s="73"/>
      <c r="E22" s="73"/>
      <c r="F22" s="73"/>
      <c r="G22" s="73"/>
      <c r="H22" s="73"/>
      <c r="I22" s="73"/>
    </row>
    <row r="23" spans="1:9" x14ac:dyDescent="0.35">
      <c r="A23" s="73"/>
      <c r="B23" s="73"/>
      <c r="C23" s="73"/>
      <c r="D23" s="73"/>
      <c r="E23" s="73"/>
      <c r="F23" s="73"/>
      <c r="G23" s="73"/>
      <c r="H23" s="73"/>
      <c r="I23" s="73"/>
    </row>
    <row r="24" spans="1:9" x14ac:dyDescent="0.35">
      <c r="A24" s="73"/>
      <c r="B24" s="73"/>
      <c r="C24" s="73"/>
      <c r="D24" s="73"/>
      <c r="E24" s="73"/>
      <c r="F24" s="73"/>
      <c r="G24" s="73"/>
      <c r="H24" s="73"/>
      <c r="I24" s="73"/>
    </row>
    <row r="25" spans="1:9" x14ac:dyDescent="0.35">
      <c r="A25" s="73"/>
      <c r="B25" s="73"/>
      <c r="C25" s="73"/>
      <c r="D25" s="73"/>
      <c r="E25" s="73"/>
      <c r="F25" s="73"/>
      <c r="G25" s="73"/>
      <c r="H25" s="73"/>
      <c r="I25" s="73"/>
    </row>
    <row r="26" spans="1:9" x14ac:dyDescent="0.35">
      <c r="A26" s="73"/>
      <c r="B26" s="73"/>
      <c r="C26" s="73"/>
      <c r="D26" s="73"/>
      <c r="E26" s="73"/>
      <c r="F26" s="73"/>
      <c r="G26" s="73"/>
      <c r="H26" s="73"/>
      <c r="I26" s="73"/>
    </row>
    <row r="27" spans="1:9" x14ac:dyDescent="0.35">
      <c r="A27" s="73"/>
      <c r="B27" s="73"/>
    </row>
    <row r="28" spans="1:9" x14ac:dyDescent="0.35">
      <c r="A28" s="73"/>
      <c r="B28" s="73"/>
      <c r="C28" s="73"/>
      <c r="D28" s="73"/>
      <c r="E28" s="73"/>
      <c r="F28" s="73"/>
      <c r="G28" s="73"/>
      <c r="H28" s="73"/>
      <c r="I28" s="73"/>
    </row>
    <row r="29" spans="1:9" x14ac:dyDescent="0.35">
      <c r="A29" s="73"/>
      <c r="C29" s="73"/>
      <c r="D29" s="73"/>
      <c r="E29" s="73"/>
      <c r="F29" s="73"/>
      <c r="G29" s="73"/>
      <c r="H29" s="73"/>
      <c r="I29" s="73"/>
    </row>
    <row r="30" spans="1:9" x14ac:dyDescent="0.35">
      <c r="A30" s="73"/>
      <c r="C30" s="73"/>
      <c r="D30" s="73"/>
      <c r="E30" s="73"/>
      <c r="F30" s="73"/>
      <c r="G30" s="73"/>
      <c r="H30" s="73"/>
      <c r="I30" s="73"/>
    </row>
    <row r="31" spans="1:9" x14ac:dyDescent="0.35">
      <c r="A31" s="73"/>
      <c r="C31" s="73"/>
      <c r="D31" s="73"/>
      <c r="E31" s="73"/>
      <c r="F31" s="73"/>
      <c r="G31" s="73"/>
      <c r="H31" s="73"/>
      <c r="I31" s="73"/>
    </row>
    <row r="32" spans="1:9" x14ac:dyDescent="0.35">
      <c r="A32" s="73"/>
      <c r="B32" s="74"/>
      <c r="C32" s="73"/>
      <c r="D32" s="73"/>
      <c r="E32" s="73"/>
      <c r="F32" s="73"/>
      <c r="G32" s="73"/>
      <c r="H32" s="73"/>
      <c r="I32" s="73"/>
    </row>
    <row r="36" spans="1:2" x14ac:dyDescent="0.35">
      <c r="B36" s="21"/>
    </row>
    <row r="39" spans="1:2" ht="16.5" x14ac:dyDescent="0.35">
      <c r="A39" s="17" t="s">
        <v>411</v>
      </c>
    </row>
    <row r="41" spans="1:2" x14ac:dyDescent="0.35">
      <c r="A41" s="76" t="s">
        <v>276</v>
      </c>
    </row>
    <row r="46" spans="1:2" x14ac:dyDescent="0.35">
      <c r="A46" s="73"/>
      <c r="B46" s="74"/>
    </row>
    <row r="47" spans="1:2" x14ac:dyDescent="0.35">
      <c r="A47" s="73"/>
      <c r="B47" s="74"/>
    </row>
    <row r="48" spans="1:2" x14ac:dyDescent="0.35">
      <c r="A48" s="73"/>
      <c r="B48" s="74"/>
    </row>
    <row r="49" spans="1:2" x14ac:dyDescent="0.35">
      <c r="A49" s="73"/>
      <c r="B49" s="74"/>
    </row>
    <row r="50" spans="1:2" x14ac:dyDescent="0.35">
      <c r="A50" s="73"/>
      <c r="B50" s="74"/>
    </row>
    <row r="51" spans="1:2" x14ac:dyDescent="0.35">
      <c r="A51" s="73"/>
      <c r="B51" s="74"/>
    </row>
    <row r="52" spans="1:2" x14ac:dyDescent="0.35">
      <c r="A52" s="73"/>
      <c r="B52" s="74"/>
    </row>
    <row r="53" spans="1:2" x14ac:dyDescent="0.35">
      <c r="A53" s="73"/>
      <c r="B53" s="74"/>
    </row>
    <row r="54" spans="1:2" x14ac:dyDescent="0.35">
      <c r="A54" s="73"/>
      <c r="B54" s="74"/>
    </row>
    <row r="55" spans="1:2" x14ac:dyDescent="0.35">
      <c r="A55" s="73"/>
      <c r="B55" s="74"/>
    </row>
    <row r="56" spans="1:2" x14ac:dyDescent="0.35">
      <c r="A56" s="73"/>
      <c r="B56" s="74"/>
    </row>
    <row r="57" spans="1:2" x14ac:dyDescent="0.35">
      <c r="A57" s="73"/>
      <c r="B57" s="74"/>
    </row>
    <row r="58" spans="1:2" x14ac:dyDescent="0.35">
      <c r="A58" s="73"/>
      <c r="B58" s="74"/>
    </row>
    <row r="59" spans="1:2" x14ac:dyDescent="0.35">
      <c r="A59" s="73"/>
      <c r="B59" s="74"/>
    </row>
    <row r="60" spans="1:2" x14ac:dyDescent="0.35">
      <c r="A60" s="73"/>
      <c r="B60" s="74"/>
    </row>
    <row r="61" spans="1:2" x14ac:dyDescent="0.35">
      <c r="A61" s="73"/>
      <c r="B61" s="74"/>
    </row>
    <row r="62" spans="1:2" x14ac:dyDescent="0.35">
      <c r="A62" s="73"/>
      <c r="B62" s="73"/>
    </row>
    <row r="63" spans="1:2" x14ac:dyDescent="0.35">
      <c r="A63" s="73"/>
      <c r="B63" s="73"/>
    </row>
    <row r="64" spans="1:2" x14ac:dyDescent="0.35">
      <c r="A64" s="73"/>
      <c r="B64" s="73"/>
    </row>
    <row r="65" spans="1:2" x14ac:dyDescent="0.35">
      <c r="A65" s="73"/>
      <c r="B65" s="73"/>
    </row>
    <row r="66" spans="1:2" x14ac:dyDescent="0.35">
      <c r="A66" s="73"/>
      <c r="B66" s="73"/>
    </row>
    <row r="67" spans="1:2" x14ac:dyDescent="0.35">
      <c r="A67" s="73"/>
      <c r="B67" s="73"/>
    </row>
    <row r="68" spans="1:2" x14ac:dyDescent="0.35">
      <c r="A68" s="73"/>
      <c r="B68" s="73"/>
    </row>
    <row r="69" spans="1:2" x14ac:dyDescent="0.35">
      <c r="A69" s="73"/>
      <c r="B69" s="73"/>
    </row>
    <row r="70" spans="1:2" x14ac:dyDescent="0.35">
      <c r="A70" s="73"/>
      <c r="B70" s="73"/>
    </row>
    <row r="71" spans="1:2" x14ac:dyDescent="0.35">
      <c r="A71" s="73"/>
      <c r="B71" s="73"/>
    </row>
    <row r="72" spans="1:2" x14ac:dyDescent="0.35">
      <c r="A72" s="73"/>
      <c r="B72" s="73"/>
    </row>
    <row r="73" spans="1:2" x14ac:dyDescent="0.35">
      <c r="A73" s="73"/>
      <c r="B73" s="73"/>
    </row>
    <row r="74" spans="1:2" x14ac:dyDescent="0.35">
      <c r="A74" s="73"/>
      <c r="B74" s="73"/>
    </row>
    <row r="75" spans="1:2" x14ac:dyDescent="0.35">
      <c r="A75" s="73"/>
      <c r="B75" s="73"/>
    </row>
    <row r="76" spans="1:2" x14ac:dyDescent="0.35">
      <c r="A76" s="73"/>
      <c r="B76" s="73"/>
    </row>
    <row r="77" spans="1:2" x14ac:dyDescent="0.35">
      <c r="A77" s="73"/>
      <c r="B77" s="73"/>
    </row>
    <row r="78" spans="1:2" x14ac:dyDescent="0.35">
      <c r="A78" s="73"/>
      <c r="B78" s="73"/>
    </row>
    <row r="79" spans="1:2" x14ac:dyDescent="0.35">
      <c r="A79" s="73"/>
      <c r="B79" s="73"/>
    </row>
    <row r="80" spans="1:2" x14ac:dyDescent="0.35">
      <c r="A80" s="73"/>
      <c r="B80" s="73"/>
    </row>
    <row r="81" spans="1:2" x14ac:dyDescent="0.35">
      <c r="A81" s="73"/>
      <c r="B81" s="73"/>
    </row>
    <row r="82" spans="1:2" x14ac:dyDescent="0.35">
      <c r="A82" s="73"/>
      <c r="B82" s="73"/>
    </row>
    <row r="83" spans="1:2" x14ac:dyDescent="0.35">
      <c r="A83" s="73"/>
      <c r="B83" s="74"/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5B41F4-863E-B341-8E1F-790D0128FD86}">
  <dimension ref="A1:E26"/>
  <sheetViews>
    <sheetView zoomScale="80" zoomScaleNormal="80" workbookViewId="0">
      <selection activeCell="A2" sqref="A2"/>
    </sheetView>
  </sheetViews>
  <sheetFormatPr defaultColWidth="8.83203125" defaultRowHeight="14.5" x14ac:dyDescent="0.35"/>
  <cols>
    <col min="1" max="1" width="23.1640625" style="2" customWidth="1"/>
    <col min="2" max="3" width="8.83203125" style="2"/>
    <col min="4" max="4" width="11" style="2" customWidth="1"/>
    <col min="5" max="5" width="12.83203125" style="2" bestFit="1" customWidth="1"/>
    <col min="6" max="16384" width="8.83203125" style="2"/>
  </cols>
  <sheetData>
    <row r="1" spans="1:5" x14ac:dyDescent="0.35">
      <c r="A1" s="2" t="s">
        <v>404</v>
      </c>
    </row>
    <row r="2" spans="1:5" x14ac:dyDescent="0.35">
      <c r="A2" s="55"/>
      <c r="B2" s="55"/>
      <c r="C2" s="55"/>
      <c r="D2" s="55"/>
    </row>
    <row r="3" spans="1:5" x14ac:dyDescent="0.35">
      <c r="A3" s="182"/>
      <c r="B3" s="182">
        <v>2022</v>
      </c>
      <c r="C3" s="182">
        <v>2023</v>
      </c>
      <c r="D3" s="183" t="s">
        <v>70</v>
      </c>
    </row>
    <row r="4" spans="1:5" x14ac:dyDescent="0.35">
      <c r="A4" s="184"/>
      <c r="B4" s="184"/>
      <c r="C4" s="184"/>
      <c r="D4" s="184"/>
    </row>
    <row r="5" spans="1:5" x14ac:dyDescent="0.35">
      <c r="A5" s="76" t="s">
        <v>71</v>
      </c>
      <c r="B5" s="185">
        <v>186.13</v>
      </c>
      <c r="C5" s="185">
        <v>133.32</v>
      </c>
      <c r="D5" s="186">
        <v>-52.81</v>
      </c>
      <c r="E5" s="56"/>
    </row>
    <row r="6" spans="1:5" x14ac:dyDescent="0.35">
      <c r="A6" s="76" t="s">
        <v>72</v>
      </c>
      <c r="B6" s="185">
        <v>162.35</v>
      </c>
      <c r="C6" s="185">
        <v>112.96</v>
      </c>
      <c r="D6" s="186">
        <v>-49.39</v>
      </c>
    </row>
    <row r="7" spans="1:5" x14ac:dyDescent="0.35">
      <c r="A7" s="76" t="s">
        <v>73</v>
      </c>
      <c r="B7" s="185">
        <v>150.61000000000001</v>
      </c>
      <c r="C7" s="185">
        <v>163.72</v>
      </c>
      <c r="D7" s="186">
        <v>13.109999999999985</v>
      </c>
    </row>
    <row r="8" spans="1:5" x14ac:dyDescent="0.35">
      <c r="A8" s="76" t="s">
        <v>74</v>
      </c>
      <c r="B8" s="185">
        <v>130.36000000000001</v>
      </c>
      <c r="C8" s="185">
        <v>143.02000000000001</v>
      </c>
      <c r="D8" s="186">
        <v>12.659999999999997</v>
      </c>
    </row>
    <row r="9" spans="1:5" x14ac:dyDescent="0.35">
      <c r="A9" s="76" t="s">
        <v>75</v>
      </c>
      <c r="B9" s="185">
        <v>164.64</v>
      </c>
      <c r="C9" s="185">
        <v>194.44</v>
      </c>
      <c r="D9" s="186">
        <v>29.800000000000011</v>
      </c>
    </row>
    <row r="10" spans="1:5" x14ac:dyDescent="0.35">
      <c r="A10" s="76" t="s">
        <v>76</v>
      </c>
      <c r="B10" s="185">
        <v>120.12</v>
      </c>
      <c r="C10" s="185">
        <v>135.88</v>
      </c>
      <c r="D10" s="186">
        <v>15.759999999999991</v>
      </c>
    </row>
    <row r="11" spans="1:5" x14ac:dyDescent="0.35">
      <c r="A11" s="76" t="s">
        <v>77</v>
      </c>
      <c r="B11" s="185">
        <v>114.46</v>
      </c>
      <c r="C11" s="185">
        <v>114</v>
      </c>
      <c r="D11" s="186">
        <v>-0.45999999999999375</v>
      </c>
    </row>
    <row r="12" spans="1:5" x14ac:dyDescent="0.35">
      <c r="A12" s="76" t="s">
        <v>78</v>
      </c>
      <c r="B12" s="175">
        <v>110.64</v>
      </c>
      <c r="C12" s="180">
        <v>166.15</v>
      </c>
      <c r="D12" s="186">
        <v>55.510000000000005</v>
      </c>
    </row>
    <row r="13" spans="1:5" x14ac:dyDescent="0.35">
      <c r="A13" s="134" t="s">
        <v>79</v>
      </c>
      <c r="B13" s="187">
        <v>139.74</v>
      </c>
      <c r="C13" s="187">
        <v>134.47</v>
      </c>
      <c r="D13" s="188">
        <v>-5.2700000000000102</v>
      </c>
    </row>
    <row r="14" spans="1:5" x14ac:dyDescent="0.35">
      <c r="A14" s="189"/>
      <c r="B14" s="184"/>
      <c r="C14" s="184"/>
      <c r="D14" s="186"/>
    </row>
    <row r="15" spans="1:5" x14ac:dyDescent="0.35">
      <c r="A15" s="76" t="s">
        <v>80</v>
      </c>
      <c r="B15" s="185">
        <v>126.23</v>
      </c>
      <c r="C15" s="185">
        <v>128.68</v>
      </c>
      <c r="D15" s="186">
        <v>2.4500000000000028</v>
      </c>
    </row>
    <row r="16" spans="1:5" x14ac:dyDescent="0.35">
      <c r="A16" s="76" t="s">
        <v>81</v>
      </c>
      <c r="B16" s="185">
        <v>131.71</v>
      </c>
      <c r="C16" s="185">
        <v>161.43</v>
      </c>
      <c r="D16" s="186">
        <v>29.72</v>
      </c>
    </row>
    <row r="17" spans="1:4" x14ac:dyDescent="0.35">
      <c r="A17" s="76" t="s">
        <v>82</v>
      </c>
      <c r="B17" s="185">
        <v>127.46</v>
      </c>
      <c r="C17" s="185">
        <v>135.6</v>
      </c>
      <c r="D17" s="186">
        <v>8.14</v>
      </c>
    </row>
    <row r="18" spans="1:4" x14ac:dyDescent="0.35">
      <c r="A18" s="76" t="s">
        <v>83</v>
      </c>
      <c r="B18" s="185">
        <v>127.41</v>
      </c>
      <c r="C18" s="185">
        <v>131.47</v>
      </c>
      <c r="D18" s="186">
        <v>4.0600000000000023</v>
      </c>
    </row>
    <row r="19" spans="1:4" x14ac:dyDescent="0.35">
      <c r="A19" s="76" t="s">
        <v>84</v>
      </c>
      <c r="B19" s="185">
        <v>155.61000000000001</v>
      </c>
      <c r="C19" s="185">
        <v>149.19</v>
      </c>
      <c r="D19" s="186">
        <v>-6.4200000000000159</v>
      </c>
    </row>
    <row r="20" spans="1:4" x14ac:dyDescent="0.35">
      <c r="A20" s="76" t="s">
        <v>85</v>
      </c>
      <c r="B20" s="185">
        <v>147.15</v>
      </c>
      <c r="C20" s="185">
        <v>176.3</v>
      </c>
      <c r="D20" s="186">
        <v>29.150000000000006</v>
      </c>
    </row>
    <row r="21" spans="1:4" x14ac:dyDescent="0.35">
      <c r="A21" s="134" t="s">
        <v>86</v>
      </c>
      <c r="B21" s="187">
        <v>137.81</v>
      </c>
      <c r="C21" s="190">
        <v>145.18</v>
      </c>
      <c r="D21" s="188">
        <v>7.3700000000000045</v>
      </c>
    </row>
    <row r="22" spans="1:4" x14ac:dyDescent="0.35">
      <c r="A22" s="134"/>
      <c r="B22" s="184"/>
      <c r="C22" s="184"/>
      <c r="D22" s="186"/>
    </row>
    <row r="23" spans="1:4" x14ac:dyDescent="0.35">
      <c r="A23" s="191" t="s">
        <v>87</v>
      </c>
      <c r="B23" s="187">
        <v>137.58000000000001</v>
      </c>
      <c r="C23" s="190">
        <v>137.91999999999999</v>
      </c>
      <c r="D23" s="188">
        <v>0.33999999999997499</v>
      </c>
    </row>
    <row r="24" spans="1:4" x14ac:dyDescent="0.35">
      <c r="A24" s="192"/>
      <c r="B24" s="192"/>
      <c r="C24" s="192"/>
      <c r="D24" s="192"/>
    </row>
    <row r="26" spans="1:4" x14ac:dyDescent="0.35">
      <c r="A26" s="2" t="s">
        <v>107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EF59E5-A787-EB42-8A96-51CB37EBF373}">
  <dimension ref="A1:T23"/>
  <sheetViews>
    <sheetView topLeftCell="A5" zoomScale="80" zoomScaleNormal="80" workbookViewId="0">
      <selection activeCell="A6" sqref="A6"/>
    </sheetView>
  </sheetViews>
  <sheetFormatPr defaultColWidth="8.83203125" defaultRowHeight="14.5" x14ac:dyDescent="0.35"/>
  <cols>
    <col min="1" max="16384" width="8.83203125" style="2"/>
  </cols>
  <sheetData>
    <row r="1" spans="1:20" x14ac:dyDescent="0.35">
      <c r="A1" s="1"/>
      <c r="B1" s="1">
        <v>2015</v>
      </c>
      <c r="C1" s="57">
        <v>2016</v>
      </c>
      <c r="D1" s="57">
        <v>2017</v>
      </c>
      <c r="E1" s="57">
        <v>2018</v>
      </c>
      <c r="F1" s="57">
        <v>2019</v>
      </c>
      <c r="G1" s="57">
        <v>2020</v>
      </c>
      <c r="H1" s="57">
        <v>2021</v>
      </c>
      <c r="I1" s="57">
        <v>2022</v>
      </c>
      <c r="J1" s="1">
        <v>2023</v>
      </c>
    </row>
    <row r="2" spans="1:20" x14ac:dyDescent="0.35">
      <c r="A2" s="1" t="s">
        <v>101</v>
      </c>
      <c r="B2" s="58">
        <v>100</v>
      </c>
      <c r="C2" s="58">
        <v>102.14</v>
      </c>
      <c r="D2" s="58">
        <v>97.9</v>
      </c>
      <c r="E2" s="58">
        <v>96.9</v>
      </c>
      <c r="F2" s="58">
        <v>94.92</v>
      </c>
      <c r="G2" s="58">
        <v>88.79</v>
      </c>
      <c r="H2" s="58">
        <v>84.78</v>
      </c>
      <c r="I2" s="58">
        <v>83.01</v>
      </c>
      <c r="J2" s="58">
        <v>81.790000000000006</v>
      </c>
    </row>
    <row r="3" spans="1:20" x14ac:dyDescent="0.35">
      <c r="A3" s="1" t="s">
        <v>102</v>
      </c>
      <c r="B3" s="1">
        <v>100</v>
      </c>
      <c r="C3" s="59">
        <v>98.83</v>
      </c>
      <c r="D3" s="59">
        <v>103.3</v>
      </c>
      <c r="E3" s="59">
        <v>104.84</v>
      </c>
      <c r="F3" s="59">
        <v>104.54</v>
      </c>
      <c r="G3" s="59">
        <v>101.42</v>
      </c>
      <c r="H3" s="58">
        <v>102.09</v>
      </c>
      <c r="I3" s="58">
        <v>100.73</v>
      </c>
      <c r="J3" s="58">
        <v>100.62</v>
      </c>
    </row>
    <row r="5" spans="1:20" x14ac:dyDescent="0.35">
      <c r="A5" s="2" t="s">
        <v>405</v>
      </c>
    </row>
    <row r="8" spans="1:20" x14ac:dyDescent="0.35">
      <c r="T8" s="1"/>
    </row>
    <row r="9" spans="1:20" x14ac:dyDescent="0.35">
      <c r="T9" s="1"/>
    </row>
    <row r="10" spans="1:20" x14ac:dyDescent="0.35">
      <c r="T10" s="1"/>
    </row>
    <row r="23" spans="1:1" x14ac:dyDescent="0.35">
      <c r="A23" s="2" t="s">
        <v>406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77DD87-13AE-2F41-9CE3-0B036FEE825E}">
  <dimension ref="A1:T46"/>
  <sheetViews>
    <sheetView topLeftCell="J22" zoomScale="80" zoomScaleNormal="80" workbookViewId="0">
      <selection activeCell="J23" sqref="J23"/>
    </sheetView>
  </sheetViews>
  <sheetFormatPr defaultColWidth="8.83203125" defaultRowHeight="14.5" x14ac:dyDescent="0.35"/>
  <cols>
    <col min="1" max="1" width="6.4140625" style="2" customWidth="1"/>
    <col min="2" max="2" width="3.83203125" style="2" customWidth="1"/>
    <col min="3" max="3" width="2.4140625" style="2" customWidth="1"/>
    <col min="4" max="4" width="4.08203125" style="2" customWidth="1"/>
    <col min="5" max="5" width="1.4140625" style="2" customWidth="1"/>
    <col min="6" max="6" width="3.83203125" style="2" customWidth="1"/>
    <col min="7" max="7" width="5" style="2" customWidth="1"/>
    <col min="8" max="16384" width="8.83203125" style="2"/>
  </cols>
  <sheetData>
    <row r="1" spans="1:10" x14ac:dyDescent="0.35">
      <c r="A1" s="57" t="s">
        <v>103</v>
      </c>
    </row>
    <row r="2" spans="1:10" x14ac:dyDescent="0.35">
      <c r="A2" s="57" t="s">
        <v>0</v>
      </c>
      <c r="B2" s="171" t="s">
        <v>104</v>
      </c>
    </row>
    <row r="3" spans="1:10" x14ac:dyDescent="0.35">
      <c r="A3" s="57" t="s">
        <v>1</v>
      </c>
      <c r="B3" s="57" t="s">
        <v>105</v>
      </c>
    </row>
    <row r="5" spans="1:10" x14ac:dyDescent="0.35">
      <c r="A5" s="171" t="s">
        <v>2</v>
      </c>
      <c r="C5" s="57" t="s">
        <v>3</v>
      </c>
    </row>
    <row r="6" spans="1:10" x14ac:dyDescent="0.35">
      <c r="A6" s="171" t="s">
        <v>5</v>
      </c>
      <c r="C6" s="57" t="s">
        <v>69</v>
      </c>
    </row>
    <row r="7" spans="1:10" x14ac:dyDescent="0.35">
      <c r="A7" s="171" t="s">
        <v>4</v>
      </c>
      <c r="C7" s="57" t="s">
        <v>106</v>
      </c>
    </row>
    <row r="9" spans="1:10" x14ac:dyDescent="0.35">
      <c r="A9" s="172" t="s">
        <v>6</v>
      </c>
      <c r="B9" s="263" t="s">
        <v>7</v>
      </c>
      <c r="C9" s="263" t="s">
        <v>8</v>
      </c>
      <c r="D9" s="263" t="s">
        <v>9</v>
      </c>
      <c r="E9" s="263" t="s">
        <v>8</v>
      </c>
      <c r="F9" s="263" t="s">
        <v>10</v>
      </c>
      <c r="G9" s="263" t="s">
        <v>8</v>
      </c>
      <c r="I9" s="2">
        <v>2023</v>
      </c>
      <c r="J9" s="2">
        <v>2023</v>
      </c>
    </row>
    <row r="10" spans="1:10" x14ac:dyDescent="0.35">
      <c r="A10" s="173" t="s">
        <v>11</v>
      </c>
      <c r="B10" s="43" t="s">
        <v>8</v>
      </c>
      <c r="C10" s="43" t="s">
        <v>8</v>
      </c>
      <c r="D10" s="43" t="s">
        <v>8</v>
      </c>
      <c r="E10" s="43" t="s">
        <v>8</v>
      </c>
      <c r="F10" s="43" t="s">
        <v>8</v>
      </c>
      <c r="G10" s="43" t="s">
        <v>8</v>
      </c>
      <c r="H10" s="172"/>
      <c r="I10" s="2" t="s">
        <v>109</v>
      </c>
      <c r="J10" s="2" t="s">
        <v>110</v>
      </c>
    </row>
    <row r="11" spans="1:10" x14ac:dyDescent="0.35">
      <c r="A11" s="174" t="s">
        <v>13</v>
      </c>
      <c r="B11" s="175">
        <v>100.62</v>
      </c>
      <c r="C11" s="176" t="s">
        <v>12</v>
      </c>
      <c r="D11" s="175">
        <v>100.73</v>
      </c>
      <c r="E11" s="176" t="s">
        <v>8</v>
      </c>
      <c r="F11" s="175">
        <v>102.09</v>
      </c>
      <c r="G11" s="176" t="s">
        <v>8</v>
      </c>
      <c r="H11" s="174" t="s">
        <v>108</v>
      </c>
      <c r="I11" s="177">
        <v>81.790000000000006</v>
      </c>
      <c r="J11" s="175">
        <v>100.62</v>
      </c>
    </row>
    <row r="12" spans="1:10" x14ac:dyDescent="0.35">
      <c r="A12" s="174" t="s">
        <v>14</v>
      </c>
      <c r="B12" s="177">
        <v>105.88</v>
      </c>
      <c r="C12" s="178" t="s">
        <v>12</v>
      </c>
      <c r="D12" s="177">
        <v>105.88</v>
      </c>
      <c r="E12" s="178" t="s">
        <v>8</v>
      </c>
      <c r="F12" s="177">
        <v>103.28</v>
      </c>
      <c r="G12" s="178" t="s">
        <v>8</v>
      </c>
      <c r="H12" s="174" t="s">
        <v>50</v>
      </c>
      <c r="I12" s="175">
        <v>93.51</v>
      </c>
      <c r="J12" s="177">
        <v>100.57</v>
      </c>
    </row>
    <row r="13" spans="1:10" x14ac:dyDescent="0.35">
      <c r="A13" s="174" t="s">
        <v>15</v>
      </c>
      <c r="B13" s="175">
        <v>94.18</v>
      </c>
      <c r="C13" s="176" t="s">
        <v>12</v>
      </c>
      <c r="D13" s="175">
        <v>94.74</v>
      </c>
      <c r="E13" s="176" t="s">
        <v>8</v>
      </c>
      <c r="F13" s="175">
        <v>95.15</v>
      </c>
      <c r="G13" s="176" t="s">
        <v>8</v>
      </c>
      <c r="H13" s="174" t="s">
        <v>53</v>
      </c>
      <c r="I13" s="175">
        <v>100.89</v>
      </c>
      <c r="J13" s="179">
        <v>106.6</v>
      </c>
    </row>
    <row r="14" spans="1:10" x14ac:dyDescent="0.35">
      <c r="A14" s="174" t="s">
        <v>16</v>
      </c>
      <c r="B14" s="177">
        <v>88.77</v>
      </c>
      <c r="C14" s="178" t="s">
        <v>12</v>
      </c>
      <c r="D14" s="177">
        <v>88.77</v>
      </c>
      <c r="E14" s="178" t="s">
        <v>8</v>
      </c>
      <c r="F14" s="177">
        <v>86.38</v>
      </c>
      <c r="G14" s="178" t="s">
        <v>8</v>
      </c>
      <c r="H14" s="174" t="s">
        <v>54</v>
      </c>
      <c r="I14" s="177">
        <v>91.99</v>
      </c>
      <c r="J14" s="175">
        <v>106.97</v>
      </c>
    </row>
    <row r="15" spans="1:10" x14ac:dyDescent="0.35">
      <c r="A15" s="174" t="s">
        <v>17</v>
      </c>
      <c r="B15" s="175">
        <v>111.85</v>
      </c>
      <c r="C15" s="176" t="s">
        <v>12</v>
      </c>
      <c r="D15" s="175">
        <v>106.53</v>
      </c>
      <c r="E15" s="176" t="s">
        <v>8</v>
      </c>
      <c r="F15" s="180">
        <v>108.2</v>
      </c>
      <c r="G15" s="176" t="s">
        <v>8</v>
      </c>
      <c r="H15" s="174" t="s">
        <v>56</v>
      </c>
      <c r="I15" s="179">
        <v>82.4</v>
      </c>
      <c r="J15" s="175">
        <v>93.37</v>
      </c>
    </row>
    <row r="16" spans="1:10" x14ac:dyDescent="0.35">
      <c r="A16" s="174" t="s">
        <v>18</v>
      </c>
      <c r="B16" s="177">
        <v>100.57</v>
      </c>
      <c r="C16" s="178" t="s">
        <v>12</v>
      </c>
      <c r="D16" s="177">
        <v>100.57</v>
      </c>
      <c r="E16" s="178" t="s">
        <v>8</v>
      </c>
      <c r="F16" s="177">
        <v>99.95</v>
      </c>
      <c r="G16" s="178" t="s">
        <v>8</v>
      </c>
      <c r="H16" s="174" t="s">
        <v>36</v>
      </c>
      <c r="I16" s="175">
        <v>77.16</v>
      </c>
      <c r="J16" s="177">
        <v>96.12</v>
      </c>
    </row>
    <row r="17" spans="1:10" x14ac:dyDescent="0.35">
      <c r="A17" s="174" t="s">
        <v>19</v>
      </c>
      <c r="B17" s="175">
        <v>99.35</v>
      </c>
      <c r="C17" s="176" t="s">
        <v>12</v>
      </c>
      <c r="D17" s="175">
        <v>98.09</v>
      </c>
      <c r="E17" s="176" t="s">
        <v>8</v>
      </c>
      <c r="F17" s="175">
        <v>96.56</v>
      </c>
      <c r="G17" s="176" t="s">
        <v>8</v>
      </c>
      <c r="H17" s="174" t="s">
        <v>15</v>
      </c>
      <c r="I17" s="177">
        <v>52.21</v>
      </c>
      <c r="J17" s="175">
        <v>94.18</v>
      </c>
    </row>
    <row r="18" spans="1:10" x14ac:dyDescent="0.35">
      <c r="A18" s="174" t="s">
        <v>20</v>
      </c>
      <c r="B18" s="177">
        <v>143.93</v>
      </c>
      <c r="C18" s="178" t="s">
        <v>12</v>
      </c>
      <c r="D18" s="177">
        <v>143.93</v>
      </c>
      <c r="E18" s="178" t="s">
        <v>8</v>
      </c>
      <c r="F18" s="177">
        <v>143.93</v>
      </c>
      <c r="G18" s="178" t="s">
        <v>8</v>
      </c>
      <c r="H18" s="174" t="s">
        <v>63</v>
      </c>
      <c r="I18" s="175">
        <v>73.69</v>
      </c>
      <c r="J18" s="179">
        <v>108.2</v>
      </c>
    </row>
    <row r="19" spans="1:10" x14ac:dyDescent="0.35">
      <c r="A19" s="174" t="s">
        <v>21</v>
      </c>
      <c r="B19" s="175">
        <v>79.959999999999994</v>
      </c>
      <c r="C19" s="176" t="s">
        <v>12</v>
      </c>
      <c r="D19" s="175">
        <v>81.58</v>
      </c>
      <c r="E19" s="176" t="s">
        <v>8</v>
      </c>
      <c r="F19" s="175">
        <v>83.24</v>
      </c>
      <c r="G19" s="176" t="s">
        <v>8</v>
      </c>
      <c r="H19" s="181" t="s">
        <v>64</v>
      </c>
      <c r="I19" s="177">
        <v>85.19</v>
      </c>
      <c r="J19" s="175">
        <v>119.38</v>
      </c>
    </row>
    <row r="20" spans="1:10" x14ac:dyDescent="0.35">
      <c r="A20" s="174" t="s">
        <v>22</v>
      </c>
      <c r="B20" s="179">
        <v>106.6</v>
      </c>
      <c r="C20" s="178" t="s">
        <v>12</v>
      </c>
      <c r="D20" s="177">
        <v>116.45</v>
      </c>
      <c r="E20" s="178" t="s">
        <v>8</v>
      </c>
      <c r="F20" s="177">
        <v>124.78</v>
      </c>
      <c r="G20" s="178" t="s">
        <v>8</v>
      </c>
    </row>
    <row r="21" spans="1:10" x14ac:dyDescent="0.35">
      <c r="A21" s="174" t="s">
        <v>23</v>
      </c>
      <c r="B21" s="175">
        <v>106.97</v>
      </c>
      <c r="C21" s="176" t="s">
        <v>12</v>
      </c>
      <c r="D21" s="175">
        <v>105.18</v>
      </c>
      <c r="E21" s="176" t="s">
        <v>8</v>
      </c>
      <c r="F21" s="175">
        <v>103.43</v>
      </c>
      <c r="G21" s="176" t="s">
        <v>8</v>
      </c>
    </row>
    <row r="22" spans="1:10" x14ac:dyDescent="0.35">
      <c r="A22" s="174" t="s">
        <v>24</v>
      </c>
      <c r="B22" s="179">
        <v>125</v>
      </c>
      <c r="C22" s="178" t="s">
        <v>12</v>
      </c>
      <c r="D22" s="179">
        <v>125</v>
      </c>
      <c r="E22" s="178" t="s">
        <v>8</v>
      </c>
      <c r="F22" s="179">
        <v>125</v>
      </c>
      <c r="G22" s="178" t="s">
        <v>8</v>
      </c>
      <c r="J22" s="2" t="s">
        <v>479</v>
      </c>
    </row>
    <row r="23" spans="1:10" x14ac:dyDescent="0.35">
      <c r="A23" s="174" t="s">
        <v>25</v>
      </c>
      <c r="B23" s="175">
        <v>93.37</v>
      </c>
      <c r="C23" s="176" t="s">
        <v>12</v>
      </c>
      <c r="D23" s="175">
        <v>95.76</v>
      </c>
      <c r="E23" s="176" t="s">
        <v>8</v>
      </c>
      <c r="F23" s="175">
        <v>96.14</v>
      </c>
      <c r="G23" s="176" t="s">
        <v>8</v>
      </c>
    </row>
    <row r="24" spans="1:10" x14ac:dyDescent="0.35">
      <c r="A24" s="174" t="s">
        <v>26</v>
      </c>
      <c r="B24" s="177">
        <v>146.75</v>
      </c>
      <c r="C24" s="178" t="s">
        <v>12</v>
      </c>
      <c r="D24" s="177">
        <v>142.57</v>
      </c>
      <c r="E24" s="178" t="s">
        <v>8</v>
      </c>
      <c r="F24" s="179">
        <v>132.80000000000001</v>
      </c>
      <c r="G24" s="178" t="s">
        <v>8</v>
      </c>
    </row>
    <row r="25" spans="1:10" x14ac:dyDescent="0.35">
      <c r="A25" s="174" t="s">
        <v>27</v>
      </c>
      <c r="B25" s="175">
        <v>110.12</v>
      </c>
      <c r="C25" s="176" t="s">
        <v>12</v>
      </c>
      <c r="D25" s="175">
        <v>115.07</v>
      </c>
      <c r="E25" s="176" t="s">
        <v>8</v>
      </c>
      <c r="F25" s="175">
        <v>116.47</v>
      </c>
      <c r="G25" s="176" t="s">
        <v>8</v>
      </c>
    </row>
    <row r="26" spans="1:10" x14ac:dyDescent="0.35">
      <c r="A26" s="174" t="s">
        <v>28</v>
      </c>
      <c r="B26" s="177">
        <v>81.53</v>
      </c>
      <c r="C26" s="178" t="s">
        <v>12</v>
      </c>
      <c r="D26" s="177">
        <v>84.09</v>
      </c>
      <c r="E26" s="178" t="s">
        <v>8</v>
      </c>
      <c r="F26" s="177">
        <v>78.84</v>
      </c>
      <c r="G26" s="178" t="s">
        <v>8</v>
      </c>
    </row>
    <row r="27" spans="1:10" x14ac:dyDescent="0.35">
      <c r="A27" s="174" t="s">
        <v>29</v>
      </c>
      <c r="B27" s="175">
        <v>103.38</v>
      </c>
      <c r="C27" s="176" t="s">
        <v>12</v>
      </c>
      <c r="D27" s="175">
        <v>109.85</v>
      </c>
      <c r="E27" s="176" t="s">
        <v>8</v>
      </c>
      <c r="F27" s="175">
        <v>112.34</v>
      </c>
      <c r="G27" s="176" t="s">
        <v>8</v>
      </c>
    </row>
    <row r="28" spans="1:10" x14ac:dyDescent="0.35">
      <c r="A28" s="174" t="s">
        <v>30</v>
      </c>
      <c r="B28" s="177">
        <v>89.74</v>
      </c>
      <c r="C28" s="178" t="s">
        <v>12</v>
      </c>
      <c r="D28" s="177">
        <v>83.25</v>
      </c>
      <c r="E28" s="178" t="s">
        <v>8</v>
      </c>
      <c r="F28" s="179">
        <v>87.8</v>
      </c>
      <c r="G28" s="178" t="s">
        <v>8</v>
      </c>
    </row>
    <row r="29" spans="1:10" x14ac:dyDescent="0.35">
      <c r="A29" s="174" t="s">
        <v>31</v>
      </c>
      <c r="B29" s="175">
        <v>62.92</v>
      </c>
      <c r="C29" s="176" t="s">
        <v>12</v>
      </c>
      <c r="D29" s="175">
        <v>63.56</v>
      </c>
      <c r="E29" s="176" t="s">
        <v>8</v>
      </c>
      <c r="F29" s="175">
        <v>63.56</v>
      </c>
      <c r="G29" s="176" t="s">
        <v>8</v>
      </c>
    </row>
    <row r="30" spans="1:10" x14ac:dyDescent="0.35">
      <c r="A30" s="174" t="s">
        <v>32</v>
      </c>
      <c r="B30" s="177">
        <v>116.05</v>
      </c>
      <c r="C30" s="178" t="s">
        <v>12</v>
      </c>
      <c r="D30" s="177">
        <v>114.15</v>
      </c>
      <c r="E30" s="178" t="s">
        <v>8</v>
      </c>
      <c r="F30" s="177">
        <v>114.22</v>
      </c>
      <c r="G30" s="178" t="s">
        <v>8</v>
      </c>
    </row>
    <row r="31" spans="1:10" x14ac:dyDescent="0.35">
      <c r="A31" s="174" t="s">
        <v>33</v>
      </c>
      <c r="B31" s="175">
        <v>113.73</v>
      </c>
      <c r="C31" s="176" t="s">
        <v>12</v>
      </c>
      <c r="D31" s="175">
        <v>114.95</v>
      </c>
      <c r="E31" s="176" t="s">
        <v>8</v>
      </c>
      <c r="F31" s="175">
        <v>119.26</v>
      </c>
      <c r="G31" s="176" t="s">
        <v>8</v>
      </c>
    </row>
    <row r="32" spans="1:10" x14ac:dyDescent="0.35">
      <c r="A32" s="174" t="s">
        <v>34</v>
      </c>
      <c r="B32" s="179">
        <v>108.2</v>
      </c>
      <c r="C32" s="178" t="s">
        <v>12</v>
      </c>
      <c r="D32" s="179">
        <v>108.2</v>
      </c>
      <c r="E32" s="178" t="s">
        <v>8</v>
      </c>
      <c r="F32" s="179">
        <v>108.2</v>
      </c>
      <c r="G32" s="178" t="s">
        <v>8</v>
      </c>
    </row>
    <row r="33" spans="1:20" x14ac:dyDescent="0.35">
      <c r="A33" s="174" t="s">
        <v>35</v>
      </c>
      <c r="B33" s="175">
        <v>119.38</v>
      </c>
      <c r="C33" s="176" t="s">
        <v>12</v>
      </c>
      <c r="D33" s="175">
        <v>115.28</v>
      </c>
      <c r="E33" s="176" t="s">
        <v>8</v>
      </c>
      <c r="F33" s="175">
        <v>112.77</v>
      </c>
      <c r="G33" s="176" t="s">
        <v>8</v>
      </c>
    </row>
    <row r="34" spans="1:20" x14ac:dyDescent="0.35">
      <c r="A34" s="174" t="s">
        <v>36</v>
      </c>
      <c r="B34" s="177">
        <v>96.12</v>
      </c>
      <c r="C34" s="178" t="s">
        <v>12</v>
      </c>
      <c r="D34" s="177">
        <v>82.52</v>
      </c>
      <c r="E34" s="178" t="s">
        <v>8</v>
      </c>
      <c r="F34" s="177">
        <v>85.44</v>
      </c>
      <c r="G34" s="178" t="s">
        <v>8</v>
      </c>
    </row>
    <row r="35" spans="1:20" x14ac:dyDescent="0.35">
      <c r="A35" s="174" t="s">
        <v>37</v>
      </c>
      <c r="B35" s="180">
        <v>80.3</v>
      </c>
      <c r="C35" s="176" t="s">
        <v>12</v>
      </c>
      <c r="D35" s="175">
        <v>82.23</v>
      </c>
      <c r="E35" s="176" t="s">
        <v>8</v>
      </c>
      <c r="F35" s="175">
        <v>80.02</v>
      </c>
      <c r="G35" s="176" t="s">
        <v>8</v>
      </c>
    </row>
    <row r="36" spans="1:20" x14ac:dyDescent="0.35">
      <c r="A36" s="174" t="s">
        <v>38</v>
      </c>
      <c r="B36" s="177">
        <v>73.58</v>
      </c>
      <c r="C36" s="178" t="s">
        <v>12</v>
      </c>
      <c r="D36" s="177">
        <v>76.42</v>
      </c>
      <c r="E36" s="178" t="s">
        <v>8</v>
      </c>
      <c r="F36" s="177">
        <v>68.27</v>
      </c>
      <c r="G36" s="178" t="s">
        <v>8</v>
      </c>
    </row>
    <row r="37" spans="1:20" x14ac:dyDescent="0.35">
      <c r="A37" s="174" t="s">
        <v>39</v>
      </c>
      <c r="B37" s="175">
        <v>106.41</v>
      </c>
      <c r="C37" s="176" t="s">
        <v>12</v>
      </c>
      <c r="D37" s="175">
        <v>106.95</v>
      </c>
      <c r="E37" s="176" t="s">
        <v>8</v>
      </c>
      <c r="F37" s="175">
        <v>107.83</v>
      </c>
      <c r="G37" s="176" t="s">
        <v>8</v>
      </c>
    </row>
    <row r="38" spans="1:20" x14ac:dyDescent="0.35">
      <c r="A38" s="174" t="s">
        <v>40</v>
      </c>
      <c r="B38" s="177">
        <v>114.97</v>
      </c>
      <c r="C38" s="178" t="s">
        <v>12</v>
      </c>
      <c r="D38" s="177">
        <v>112.98</v>
      </c>
      <c r="E38" s="178" t="s">
        <v>8</v>
      </c>
      <c r="F38" s="177">
        <v>110.93</v>
      </c>
      <c r="G38" s="178" t="s">
        <v>8</v>
      </c>
    </row>
    <row r="40" spans="1:20" x14ac:dyDescent="0.35">
      <c r="A40" s="171" t="s">
        <v>42</v>
      </c>
    </row>
    <row r="41" spans="1:20" x14ac:dyDescent="0.35">
      <c r="A41" s="171" t="s">
        <v>41</v>
      </c>
      <c r="B41" s="57" t="s">
        <v>43</v>
      </c>
    </row>
    <row r="42" spans="1:20" x14ac:dyDescent="0.35">
      <c r="A42" s="171" t="s">
        <v>44</v>
      </c>
      <c r="T42" s="2">
        <v>4</v>
      </c>
    </row>
    <row r="43" spans="1:20" x14ac:dyDescent="0.35">
      <c r="A43" s="171" t="s">
        <v>12</v>
      </c>
      <c r="B43" s="57" t="s">
        <v>45</v>
      </c>
    </row>
    <row r="44" spans="1:20" x14ac:dyDescent="0.35">
      <c r="J44" s="2" t="s">
        <v>406</v>
      </c>
    </row>
    <row r="46" spans="1:20" ht="16" x14ac:dyDescent="0.4">
      <c r="J46" s="260"/>
    </row>
  </sheetData>
  <mergeCells count="3">
    <mergeCell ref="B9:C9"/>
    <mergeCell ref="D9:E9"/>
    <mergeCell ref="F9:G9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9BB70C-6DD8-794F-B37D-B25B7044B834}">
  <dimension ref="A1:F24"/>
  <sheetViews>
    <sheetView zoomScale="80" zoomScaleNormal="80" workbookViewId="0">
      <selection activeCell="A2" sqref="A2"/>
    </sheetView>
  </sheetViews>
  <sheetFormatPr defaultColWidth="8.83203125" defaultRowHeight="14.5" x14ac:dyDescent="0.35"/>
  <cols>
    <col min="1" max="1" width="47.83203125" style="76" customWidth="1"/>
    <col min="2" max="3" width="8.5" style="76" customWidth="1"/>
    <col min="4" max="160" width="8.83203125" style="76"/>
    <col min="161" max="161" width="63.83203125" style="76" customWidth="1"/>
    <col min="162" max="194" width="8.83203125" style="76"/>
    <col min="195" max="195" width="63.83203125" style="76" customWidth="1"/>
    <col min="196" max="416" width="8.83203125" style="76"/>
    <col min="417" max="417" width="63.83203125" style="76" customWidth="1"/>
    <col min="418" max="450" width="8.83203125" style="76"/>
    <col min="451" max="451" width="63.83203125" style="76" customWidth="1"/>
    <col min="452" max="672" width="8.83203125" style="76"/>
    <col min="673" max="673" width="63.83203125" style="76" customWidth="1"/>
    <col min="674" max="706" width="8.83203125" style="76"/>
    <col min="707" max="707" width="63.83203125" style="76" customWidth="1"/>
    <col min="708" max="928" width="8.83203125" style="76"/>
    <col min="929" max="929" width="63.83203125" style="76" customWidth="1"/>
    <col min="930" max="962" width="8.83203125" style="76"/>
    <col min="963" max="963" width="63.83203125" style="76" customWidth="1"/>
    <col min="964" max="1184" width="8.83203125" style="76"/>
    <col min="1185" max="1185" width="63.83203125" style="76" customWidth="1"/>
    <col min="1186" max="1218" width="8.83203125" style="76"/>
    <col min="1219" max="1219" width="63.83203125" style="76" customWidth="1"/>
    <col min="1220" max="1440" width="8.83203125" style="76"/>
    <col min="1441" max="1441" width="63.83203125" style="76" customWidth="1"/>
    <col min="1442" max="1474" width="8.83203125" style="76"/>
    <col min="1475" max="1475" width="63.83203125" style="76" customWidth="1"/>
    <col min="1476" max="1696" width="8.83203125" style="76"/>
    <col min="1697" max="1697" width="63.83203125" style="76" customWidth="1"/>
    <col min="1698" max="1730" width="8.83203125" style="76"/>
    <col min="1731" max="1731" width="63.83203125" style="76" customWidth="1"/>
    <col min="1732" max="1952" width="8.83203125" style="76"/>
    <col min="1953" max="1953" width="63.83203125" style="76" customWidth="1"/>
    <col min="1954" max="1986" width="8.83203125" style="76"/>
    <col min="1987" max="1987" width="63.83203125" style="76" customWidth="1"/>
    <col min="1988" max="2208" width="8.83203125" style="76"/>
    <col min="2209" max="2209" width="63.83203125" style="76" customWidth="1"/>
    <col min="2210" max="2242" width="8.83203125" style="76"/>
    <col min="2243" max="2243" width="63.83203125" style="76" customWidth="1"/>
    <col min="2244" max="2464" width="8.83203125" style="76"/>
    <col min="2465" max="2465" width="63.83203125" style="76" customWidth="1"/>
    <col min="2466" max="2498" width="8.83203125" style="76"/>
    <col min="2499" max="2499" width="63.83203125" style="76" customWidth="1"/>
    <col min="2500" max="2720" width="8.83203125" style="76"/>
    <col min="2721" max="2721" width="63.83203125" style="76" customWidth="1"/>
    <col min="2722" max="2754" width="8.83203125" style="76"/>
    <col min="2755" max="2755" width="63.83203125" style="76" customWidth="1"/>
    <col min="2756" max="2976" width="8.83203125" style="76"/>
    <col min="2977" max="2977" width="63.83203125" style="76" customWidth="1"/>
    <col min="2978" max="3010" width="8.83203125" style="76"/>
    <col min="3011" max="3011" width="63.83203125" style="76" customWidth="1"/>
    <col min="3012" max="3232" width="8.83203125" style="76"/>
    <col min="3233" max="3233" width="63.83203125" style="76" customWidth="1"/>
    <col min="3234" max="3266" width="8.83203125" style="76"/>
    <col min="3267" max="3267" width="63.83203125" style="76" customWidth="1"/>
    <col min="3268" max="3488" width="8.83203125" style="76"/>
    <col min="3489" max="3489" width="63.83203125" style="76" customWidth="1"/>
    <col min="3490" max="3522" width="8.83203125" style="76"/>
    <col min="3523" max="3523" width="63.83203125" style="76" customWidth="1"/>
    <col min="3524" max="3744" width="8.83203125" style="76"/>
    <col min="3745" max="3745" width="63.83203125" style="76" customWidth="1"/>
    <col min="3746" max="3778" width="8.83203125" style="76"/>
    <col min="3779" max="3779" width="63.83203125" style="76" customWidth="1"/>
    <col min="3780" max="4000" width="8.83203125" style="76"/>
    <col min="4001" max="4001" width="63.83203125" style="76" customWidth="1"/>
    <col min="4002" max="4034" width="8.83203125" style="76"/>
    <col min="4035" max="4035" width="63.83203125" style="76" customWidth="1"/>
    <col min="4036" max="4256" width="8.83203125" style="76"/>
    <col min="4257" max="4257" width="63.83203125" style="76" customWidth="1"/>
    <col min="4258" max="4290" width="8.83203125" style="76"/>
    <col min="4291" max="4291" width="63.83203125" style="76" customWidth="1"/>
    <col min="4292" max="4512" width="8.83203125" style="76"/>
    <col min="4513" max="4513" width="63.83203125" style="76" customWidth="1"/>
    <col min="4514" max="4546" width="8.83203125" style="76"/>
    <col min="4547" max="4547" width="63.83203125" style="76" customWidth="1"/>
    <col min="4548" max="4768" width="8.83203125" style="76"/>
    <col min="4769" max="4769" width="63.83203125" style="76" customWidth="1"/>
    <col min="4770" max="4802" width="8.83203125" style="76"/>
    <col min="4803" max="4803" width="63.83203125" style="76" customWidth="1"/>
    <col min="4804" max="5024" width="8.83203125" style="76"/>
    <col min="5025" max="5025" width="63.83203125" style="76" customWidth="1"/>
    <col min="5026" max="5058" width="8.83203125" style="76"/>
    <col min="5059" max="5059" width="63.83203125" style="76" customWidth="1"/>
    <col min="5060" max="5280" width="8.83203125" style="76"/>
    <col min="5281" max="5281" width="63.83203125" style="76" customWidth="1"/>
    <col min="5282" max="5314" width="8.83203125" style="76"/>
    <col min="5315" max="5315" width="63.83203125" style="76" customWidth="1"/>
    <col min="5316" max="5536" width="8.83203125" style="76"/>
    <col min="5537" max="5537" width="63.83203125" style="76" customWidth="1"/>
    <col min="5538" max="5570" width="8.83203125" style="76"/>
    <col min="5571" max="5571" width="63.83203125" style="76" customWidth="1"/>
    <col min="5572" max="5792" width="8.83203125" style="76"/>
    <col min="5793" max="5793" width="63.83203125" style="76" customWidth="1"/>
    <col min="5794" max="5826" width="8.83203125" style="76"/>
    <col min="5827" max="5827" width="63.83203125" style="76" customWidth="1"/>
    <col min="5828" max="6048" width="8.83203125" style="76"/>
    <col min="6049" max="6049" width="63.83203125" style="76" customWidth="1"/>
    <col min="6050" max="6082" width="8.83203125" style="76"/>
    <col min="6083" max="6083" width="63.83203125" style="76" customWidth="1"/>
    <col min="6084" max="6304" width="8.83203125" style="76"/>
    <col min="6305" max="6305" width="63.83203125" style="76" customWidth="1"/>
    <col min="6306" max="6338" width="8.83203125" style="76"/>
    <col min="6339" max="6339" width="63.83203125" style="76" customWidth="1"/>
    <col min="6340" max="6560" width="8.83203125" style="76"/>
    <col min="6561" max="6561" width="63.83203125" style="76" customWidth="1"/>
    <col min="6562" max="6594" width="8.83203125" style="76"/>
    <col min="6595" max="6595" width="63.83203125" style="76" customWidth="1"/>
    <col min="6596" max="6816" width="8.83203125" style="76"/>
    <col min="6817" max="6817" width="63.83203125" style="76" customWidth="1"/>
    <col min="6818" max="6850" width="8.83203125" style="76"/>
    <col min="6851" max="6851" width="63.83203125" style="76" customWidth="1"/>
    <col min="6852" max="7072" width="8.83203125" style="76"/>
    <col min="7073" max="7073" width="63.83203125" style="76" customWidth="1"/>
    <col min="7074" max="7106" width="8.83203125" style="76"/>
    <col min="7107" max="7107" width="63.83203125" style="76" customWidth="1"/>
    <col min="7108" max="7328" width="8.83203125" style="76"/>
    <col min="7329" max="7329" width="63.83203125" style="76" customWidth="1"/>
    <col min="7330" max="7362" width="8.83203125" style="76"/>
    <col min="7363" max="7363" width="63.83203125" style="76" customWidth="1"/>
    <col min="7364" max="7584" width="8.83203125" style="76"/>
    <col min="7585" max="7585" width="63.83203125" style="76" customWidth="1"/>
    <col min="7586" max="7618" width="8.83203125" style="76"/>
    <col min="7619" max="7619" width="63.83203125" style="76" customWidth="1"/>
    <col min="7620" max="7840" width="8.83203125" style="76"/>
    <col min="7841" max="7841" width="63.83203125" style="76" customWidth="1"/>
    <col min="7842" max="7874" width="8.83203125" style="76"/>
    <col min="7875" max="7875" width="63.83203125" style="76" customWidth="1"/>
    <col min="7876" max="8096" width="8.83203125" style="76"/>
    <col min="8097" max="8097" width="63.83203125" style="76" customWidth="1"/>
    <col min="8098" max="8130" width="8.83203125" style="76"/>
    <col min="8131" max="8131" width="63.83203125" style="76" customWidth="1"/>
    <col min="8132" max="8352" width="8.83203125" style="76"/>
    <col min="8353" max="8353" width="63.83203125" style="76" customWidth="1"/>
    <col min="8354" max="8386" width="8.83203125" style="76"/>
    <col min="8387" max="8387" width="63.83203125" style="76" customWidth="1"/>
    <col min="8388" max="8608" width="8.83203125" style="76"/>
    <col min="8609" max="8609" width="63.83203125" style="76" customWidth="1"/>
    <col min="8610" max="8642" width="8.83203125" style="76"/>
    <col min="8643" max="8643" width="63.83203125" style="76" customWidth="1"/>
    <col min="8644" max="8864" width="8.83203125" style="76"/>
    <col min="8865" max="8865" width="63.83203125" style="76" customWidth="1"/>
    <col min="8866" max="8898" width="8.83203125" style="76"/>
    <col min="8899" max="8899" width="63.83203125" style="76" customWidth="1"/>
    <col min="8900" max="9120" width="8.83203125" style="76"/>
    <col min="9121" max="9121" width="63.83203125" style="76" customWidth="1"/>
    <col min="9122" max="9154" width="8.83203125" style="76"/>
    <col min="9155" max="9155" width="63.83203125" style="76" customWidth="1"/>
    <col min="9156" max="9376" width="8.83203125" style="76"/>
    <col min="9377" max="9377" width="63.83203125" style="76" customWidth="1"/>
    <col min="9378" max="9410" width="8.83203125" style="76"/>
    <col min="9411" max="9411" width="63.83203125" style="76" customWidth="1"/>
    <col min="9412" max="9632" width="8.83203125" style="76"/>
    <col min="9633" max="9633" width="63.83203125" style="76" customWidth="1"/>
    <col min="9634" max="9666" width="8.83203125" style="76"/>
    <col min="9667" max="9667" width="63.83203125" style="76" customWidth="1"/>
    <col min="9668" max="9888" width="8.83203125" style="76"/>
    <col min="9889" max="9889" width="63.83203125" style="76" customWidth="1"/>
    <col min="9890" max="9922" width="8.83203125" style="76"/>
    <col min="9923" max="9923" width="63.83203125" style="76" customWidth="1"/>
    <col min="9924" max="10144" width="8.83203125" style="76"/>
    <col min="10145" max="10145" width="63.83203125" style="76" customWidth="1"/>
    <col min="10146" max="10178" width="8.83203125" style="76"/>
    <col min="10179" max="10179" width="63.83203125" style="76" customWidth="1"/>
    <col min="10180" max="10400" width="8.83203125" style="76"/>
    <col min="10401" max="10401" width="63.83203125" style="76" customWidth="1"/>
    <col min="10402" max="10434" width="8.83203125" style="76"/>
    <col min="10435" max="10435" width="63.83203125" style="76" customWidth="1"/>
    <col min="10436" max="10656" width="8.83203125" style="76"/>
    <col min="10657" max="10657" width="63.83203125" style="76" customWidth="1"/>
    <col min="10658" max="10690" width="8.83203125" style="76"/>
    <col min="10691" max="10691" width="63.83203125" style="76" customWidth="1"/>
    <col min="10692" max="10912" width="8.83203125" style="76"/>
    <col min="10913" max="10913" width="63.83203125" style="76" customWidth="1"/>
    <col min="10914" max="10946" width="8.83203125" style="76"/>
    <col min="10947" max="10947" width="63.83203125" style="76" customWidth="1"/>
    <col min="10948" max="11168" width="8.83203125" style="76"/>
    <col min="11169" max="11169" width="63.83203125" style="76" customWidth="1"/>
    <col min="11170" max="11202" width="8.83203125" style="76"/>
    <col min="11203" max="11203" width="63.83203125" style="76" customWidth="1"/>
    <col min="11204" max="11424" width="8.83203125" style="76"/>
    <col min="11425" max="11425" width="63.83203125" style="76" customWidth="1"/>
    <col min="11426" max="11458" width="8.83203125" style="76"/>
    <col min="11459" max="11459" width="63.83203125" style="76" customWidth="1"/>
    <col min="11460" max="11680" width="8.83203125" style="76"/>
    <col min="11681" max="11681" width="63.83203125" style="76" customWidth="1"/>
    <col min="11682" max="11714" width="8.83203125" style="76"/>
    <col min="11715" max="11715" width="63.83203125" style="76" customWidth="1"/>
    <col min="11716" max="11936" width="8.83203125" style="76"/>
    <col min="11937" max="11937" width="63.83203125" style="76" customWidth="1"/>
    <col min="11938" max="11970" width="8.83203125" style="76"/>
    <col min="11971" max="11971" width="63.83203125" style="76" customWidth="1"/>
    <col min="11972" max="12192" width="8.83203125" style="76"/>
    <col min="12193" max="12193" width="63.83203125" style="76" customWidth="1"/>
    <col min="12194" max="12226" width="8.83203125" style="76"/>
    <col min="12227" max="12227" width="63.83203125" style="76" customWidth="1"/>
    <col min="12228" max="12448" width="8.83203125" style="76"/>
    <col min="12449" max="12449" width="63.83203125" style="76" customWidth="1"/>
    <col min="12450" max="12482" width="8.83203125" style="76"/>
    <col min="12483" max="12483" width="63.83203125" style="76" customWidth="1"/>
    <col min="12484" max="12704" width="8.83203125" style="76"/>
    <col min="12705" max="12705" width="63.83203125" style="76" customWidth="1"/>
    <col min="12706" max="12738" width="8.83203125" style="76"/>
    <col min="12739" max="12739" width="63.83203125" style="76" customWidth="1"/>
    <col min="12740" max="12960" width="8.83203125" style="76"/>
    <col min="12961" max="12961" width="63.83203125" style="76" customWidth="1"/>
    <col min="12962" max="12994" width="8.83203125" style="76"/>
    <col min="12995" max="12995" width="63.83203125" style="76" customWidth="1"/>
    <col min="12996" max="13216" width="8.83203125" style="76"/>
    <col min="13217" max="13217" width="63.83203125" style="76" customWidth="1"/>
    <col min="13218" max="13250" width="8.83203125" style="76"/>
    <col min="13251" max="13251" width="63.83203125" style="76" customWidth="1"/>
    <col min="13252" max="13472" width="8.83203125" style="76"/>
    <col min="13473" max="13473" width="63.83203125" style="76" customWidth="1"/>
    <col min="13474" max="13506" width="8.83203125" style="76"/>
    <col min="13507" max="13507" width="63.83203125" style="76" customWidth="1"/>
    <col min="13508" max="13728" width="8.83203125" style="76"/>
    <col min="13729" max="13729" width="63.83203125" style="76" customWidth="1"/>
    <col min="13730" max="13762" width="8.83203125" style="76"/>
    <col min="13763" max="13763" width="63.83203125" style="76" customWidth="1"/>
    <col min="13764" max="13984" width="8.83203125" style="76"/>
    <col min="13985" max="13985" width="63.83203125" style="76" customWidth="1"/>
    <col min="13986" max="14018" width="8.83203125" style="76"/>
    <col min="14019" max="14019" width="63.83203125" style="76" customWidth="1"/>
    <col min="14020" max="14240" width="8.83203125" style="76"/>
    <col min="14241" max="14241" width="63.83203125" style="76" customWidth="1"/>
    <col min="14242" max="14274" width="8.83203125" style="76"/>
    <col min="14275" max="14275" width="63.83203125" style="76" customWidth="1"/>
    <col min="14276" max="14496" width="8.83203125" style="76"/>
    <col min="14497" max="14497" width="63.83203125" style="76" customWidth="1"/>
    <col min="14498" max="14530" width="8.83203125" style="76"/>
    <col min="14531" max="14531" width="63.83203125" style="76" customWidth="1"/>
    <col min="14532" max="14752" width="8.83203125" style="76"/>
    <col min="14753" max="14753" width="63.83203125" style="76" customWidth="1"/>
    <col min="14754" max="14786" width="8.83203125" style="76"/>
    <col min="14787" max="14787" width="63.83203125" style="76" customWidth="1"/>
    <col min="14788" max="15008" width="8.83203125" style="76"/>
    <col min="15009" max="15009" width="63.83203125" style="76" customWidth="1"/>
    <col min="15010" max="15042" width="8.83203125" style="76"/>
    <col min="15043" max="15043" width="63.83203125" style="76" customWidth="1"/>
    <col min="15044" max="15264" width="8.83203125" style="76"/>
    <col min="15265" max="15265" width="63.83203125" style="76" customWidth="1"/>
    <col min="15266" max="15298" width="8.83203125" style="76"/>
    <col min="15299" max="15299" width="63.83203125" style="76" customWidth="1"/>
    <col min="15300" max="15520" width="8.83203125" style="76"/>
    <col min="15521" max="15521" width="63.83203125" style="76" customWidth="1"/>
    <col min="15522" max="15554" width="8.83203125" style="76"/>
    <col min="15555" max="15555" width="63.83203125" style="76" customWidth="1"/>
    <col min="15556" max="15776" width="8.83203125" style="76"/>
    <col min="15777" max="15777" width="63.83203125" style="76" customWidth="1"/>
    <col min="15778" max="15810" width="8.83203125" style="76"/>
    <col min="15811" max="15811" width="63.83203125" style="76" customWidth="1"/>
    <col min="15812" max="16032" width="8.83203125" style="76"/>
    <col min="16033" max="16033" width="63.83203125" style="76" customWidth="1"/>
    <col min="16034" max="16066" width="8.83203125" style="76"/>
    <col min="16067" max="16067" width="63.83203125" style="76" customWidth="1"/>
    <col min="16068" max="16288" width="8.83203125" style="76"/>
    <col min="16289" max="16289" width="63.83203125" style="76" customWidth="1"/>
    <col min="16290" max="16327" width="8.83203125" style="76"/>
    <col min="16328" max="16384" width="9.1640625" style="76" customWidth="1"/>
  </cols>
  <sheetData>
    <row r="1" spans="1:6" ht="12.75" customHeight="1" x14ac:dyDescent="0.35">
      <c r="A1" s="76" t="s">
        <v>168</v>
      </c>
      <c r="B1" s="167"/>
      <c r="C1" s="167"/>
    </row>
    <row r="2" spans="1:6" ht="12.75" customHeight="1" x14ac:dyDescent="0.35">
      <c r="A2" s="88"/>
      <c r="C2" s="167"/>
      <c r="D2" s="167"/>
    </row>
    <row r="3" spans="1:6" ht="12.75" customHeight="1" x14ac:dyDescent="0.35">
      <c r="A3" s="88"/>
      <c r="B3" s="141">
        <v>2010</v>
      </c>
      <c r="C3" s="141">
        <v>2015</v>
      </c>
      <c r="D3" s="141">
        <v>2021</v>
      </c>
      <c r="E3" s="141">
        <v>2022</v>
      </c>
      <c r="F3" s="141">
        <v>2023</v>
      </c>
    </row>
    <row r="4" spans="1:6" ht="12.75" customHeight="1" x14ac:dyDescent="0.35"/>
    <row r="5" spans="1:6" ht="16.5" x14ac:dyDescent="0.35">
      <c r="A5" s="137" t="s">
        <v>428</v>
      </c>
      <c r="B5" s="95">
        <v>1.9737753534077938</v>
      </c>
      <c r="C5" s="95">
        <v>2.2974377859868862</v>
      </c>
      <c r="D5" s="95">
        <v>2.0547483589579767</v>
      </c>
      <c r="E5" s="95">
        <v>2.107075713443594</v>
      </c>
      <c r="F5" s="95">
        <v>2.0686143089806142</v>
      </c>
    </row>
    <row r="6" spans="1:6" x14ac:dyDescent="0.35">
      <c r="B6" s="95"/>
      <c r="C6" s="95"/>
      <c r="D6" s="95"/>
      <c r="E6" s="95"/>
      <c r="F6" s="95"/>
    </row>
    <row r="7" spans="1:6" ht="16.5" x14ac:dyDescent="0.35">
      <c r="A7" s="137" t="s">
        <v>429</v>
      </c>
      <c r="B7" s="95">
        <v>5.2528142297406557</v>
      </c>
      <c r="C7" s="95">
        <v>5.3075712134333894</v>
      </c>
      <c r="D7" s="95">
        <v>4.9120469313767057</v>
      </c>
      <c r="E7" s="95">
        <v>4.7612886531245948</v>
      </c>
      <c r="F7" s="95">
        <v>4.5268514022466961</v>
      </c>
    </row>
    <row r="9" spans="1:6" ht="12.5" customHeight="1" x14ac:dyDescent="0.35">
      <c r="A9" s="137" t="s">
        <v>117</v>
      </c>
    </row>
    <row r="10" spans="1:6" ht="16.5" customHeight="1" x14ac:dyDescent="0.35">
      <c r="A10" s="168" t="s">
        <v>116</v>
      </c>
      <c r="B10" s="119">
        <v>58585.293446939068</v>
      </c>
      <c r="C10" s="119">
        <v>61281.180541038651</v>
      </c>
      <c r="D10" s="119">
        <v>70127.599006688411</v>
      </c>
      <c r="E10" s="119">
        <v>73686.864302438655</v>
      </c>
      <c r="F10" s="119">
        <v>76611.912466183276</v>
      </c>
    </row>
    <row r="11" spans="1:6" s="135" customFormat="1" ht="16.5" customHeight="1" x14ac:dyDescent="0.35">
      <c r="A11" s="135" t="s">
        <v>115</v>
      </c>
      <c r="B11" s="119">
        <v>24695.477148946247</v>
      </c>
      <c r="C11" s="119">
        <v>29721.646169922031</v>
      </c>
      <c r="D11" s="119">
        <v>34495.596265633263</v>
      </c>
      <c r="E11" s="119">
        <v>38444.337307152877</v>
      </c>
      <c r="F11" s="119">
        <v>40218.85703984135</v>
      </c>
    </row>
    <row r="12" spans="1:6" s="135" customFormat="1" ht="16.5" customHeight="1" x14ac:dyDescent="0.35">
      <c r="A12" s="135" t="s">
        <v>114</v>
      </c>
      <c r="B12" s="119">
        <v>60003.621438918402</v>
      </c>
      <c r="C12" s="119">
        <v>65450.28514753285</v>
      </c>
      <c r="D12" s="119">
        <v>73822.790807865429</v>
      </c>
      <c r="E12" s="119">
        <v>73973.6160188457</v>
      </c>
      <c r="F12" s="119">
        <v>79098.360655737706</v>
      </c>
    </row>
    <row r="13" spans="1:6" s="135" customFormat="1" ht="12.75" customHeight="1" x14ac:dyDescent="0.35"/>
    <row r="14" spans="1:6" ht="16.5" x14ac:dyDescent="0.35">
      <c r="A14" s="137" t="s">
        <v>430</v>
      </c>
    </row>
    <row r="15" spans="1:6" ht="12.75" customHeight="1" x14ac:dyDescent="0.35">
      <c r="A15" s="136" t="s">
        <v>113</v>
      </c>
      <c r="B15" s="169">
        <v>1.6</v>
      </c>
      <c r="C15" s="144">
        <v>0.1</v>
      </c>
      <c r="D15" s="101">
        <v>1.9</v>
      </c>
      <c r="E15" s="101">
        <v>8.6999999999999993</v>
      </c>
      <c r="F15" s="101">
        <v>5.9</v>
      </c>
    </row>
    <row r="16" spans="1:6" ht="12.75" customHeight="1" x14ac:dyDescent="0.35">
      <c r="A16" s="136" t="s">
        <v>112</v>
      </c>
      <c r="B16" s="169">
        <v>0.2</v>
      </c>
      <c r="C16" s="144">
        <v>1.1000000000000001</v>
      </c>
      <c r="D16" s="101">
        <v>0.5</v>
      </c>
      <c r="E16" s="101">
        <v>9.3000000000000007</v>
      </c>
      <c r="F16" s="101">
        <v>10.199999999999999</v>
      </c>
    </row>
    <row r="17" spans="1:6" x14ac:dyDescent="0.35">
      <c r="A17" s="88"/>
      <c r="B17" s="88"/>
      <c r="C17" s="88"/>
      <c r="D17" s="88"/>
      <c r="E17" s="88"/>
      <c r="F17" s="88"/>
    </row>
    <row r="19" spans="1:6" ht="16.5" x14ac:dyDescent="0.35">
      <c r="A19" s="122" t="s">
        <v>431</v>
      </c>
      <c r="B19" s="170"/>
      <c r="C19" s="170"/>
    </row>
    <row r="20" spans="1:6" ht="16.5" x14ac:dyDescent="0.35">
      <c r="A20" s="122" t="s">
        <v>432</v>
      </c>
      <c r="B20" s="170"/>
      <c r="C20" s="170"/>
    </row>
    <row r="21" spans="1:6" ht="16.5" x14ac:dyDescent="0.35">
      <c r="A21" s="122" t="s">
        <v>474</v>
      </c>
      <c r="B21" s="170"/>
      <c r="C21" s="170"/>
    </row>
    <row r="23" spans="1:6" x14ac:dyDescent="0.35">
      <c r="A23" s="76" t="s">
        <v>111</v>
      </c>
      <c r="B23" s="17"/>
      <c r="C23" s="17"/>
    </row>
    <row r="24" spans="1:6" ht="12.75" customHeight="1" x14ac:dyDescent="0.35">
      <c r="B24" s="17"/>
      <c r="C24" s="17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293813-F223-407A-8654-73E2CC114657}">
  <sheetPr>
    <pageSetUpPr fitToPage="1"/>
  </sheetPr>
  <dimension ref="A1:H48"/>
  <sheetViews>
    <sheetView zoomScale="60" zoomScaleNormal="60" workbookViewId="0">
      <selection activeCell="A2" sqref="A2:B2"/>
    </sheetView>
  </sheetViews>
  <sheetFormatPr defaultColWidth="10.83203125" defaultRowHeight="14.5" x14ac:dyDescent="0.35"/>
  <cols>
    <col min="1" max="1" width="47.1640625" style="76" customWidth="1"/>
    <col min="2" max="2" width="12.83203125" style="76" customWidth="1"/>
    <col min="3" max="3" width="9.1640625" style="76" customWidth="1"/>
    <col min="4" max="4" width="10.1640625" style="76" customWidth="1"/>
    <col min="5" max="5" width="1.83203125" style="76" customWidth="1"/>
    <col min="6" max="6" width="12" style="76" customWidth="1"/>
    <col min="7" max="211" width="10.83203125" style="76"/>
    <col min="212" max="212" width="40.5" style="76" customWidth="1"/>
    <col min="213" max="213" width="12.5" style="76" customWidth="1"/>
    <col min="214" max="214" width="11.83203125" style="76" customWidth="1"/>
    <col min="215" max="215" width="10.83203125" style="76" customWidth="1"/>
    <col min="216" max="216" width="1.83203125" style="76" customWidth="1"/>
    <col min="217" max="217" width="14.83203125" style="76" customWidth="1"/>
    <col min="218" max="218" width="3.1640625" style="76" customWidth="1"/>
    <col min="219" max="237" width="10.83203125" style="76"/>
    <col min="238" max="238" width="47.1640625" style="76" customWidth="1"/>
    <col min="239" max="239" width="12.83203125" style="76" customWidth="1"/>
    <col min="240" max="240" width="9.1640625" style="76" customWidth="1"/>
    <col min="241" max="241" width="8.5" style="76" customWidth="1"/>
    <col min="242" max="242" width="1.83203125" style="76" customWidth="1"/>
    <col min="243" max="243" width="12" style="76" customWidth="1"/>
    <col min="244" max="467" width="10.83203125" style="76"/>
    <col min="468" max="468" width="40.5" style="76" customWidth="1"/>
    <col min="469" max="469" width="12.5" style="76" customWidth="1"/>
    <col min="470" max="470" width="11.83203125" style="76" customWidth="1"/>
    <col min="471" max="471" width="10.83203125" style="76" customWidth="1"/>
    <col min="472" max="472" width="1.83203125" style="76" customWidth="1"/>
    <col min="473" max="473" width="14.83203125" style="76" customWidth="1"/>
    <col min="474" max="474" width="3.1640625" style="76" customWidth="1"/>
    <col min="475" max="493" width="10.83203125" style="76"/>
    <col min="494" max="494" width="47.1640625" style="76" customWidth="1"/>
    <col min="495" max="495" width="12.83203125" style="76" customWidth="1"/>
    <col min="496" max="496" width="9.1640625" style="76" customWidth="1"/>
    <col min="497" max="497" width="8.5" style="76" customWidth="1"/>
    <col min="498" max="498" width="1.83203125" style="76" customWidth="1"/>
    <col min="499" max="499" width="12" style="76" customWidth="1"/>
    <col min="500" max="723" width="10.83203125" style="76"/>
    <col min="724" max="724" width="40.5" style="76" customWidth="1"/>
    <col min="725" max="725" width="12.5" style="76" customWidth="1"/>
    <col min="726" max="726" width="11.83203125" style="76" customWidth="1"/>
    <col min="727" max="727" width="10.83203125" style="76" customWidth="1"/>
    <col min="728" max="728" width="1.83203125" style="76" customWidth="1"/>
    <col min="729" max="729" width="14.83203125" style="76" customWidth="1"/>
    <col min="730" max="730" width="3.1640625" style="76" customWidth="1"/>
    <col min="731" max="749" width="10.83203125" style="76"/>
    <col min="750" max="750" width="47.1640625" style="76" customWidth="1"/>
    <col min="751" max="751" width="12.83203125" style="76" customWidth="1"/>
    <col min="752" max="752" width="9.1640625" style="76" customWidth="1"/>
    <col min="753" max="753" width="8.5" style="76" customWidth="1"/>
    <col min="754" max="754" width="1.83203125" style="76" customWidth="1"/>
    <col min="755" max="755" width="12" style="76" customWidth="1"/>
    <col min="756" max="979" width="10.83203125" style="76"/>
    <col min="980" max="980" width="40.5" style="76" customWidth="1"/>
    <col min="981" max="981" width="12.5" style="76" customWidth="1"/>
    <col min="982" max="982" width="11.83203125" style="76" customWidth="1"/>
    <col min="983" max="983" width="10.83203125" style="76" customWidth="1"/>
    <col min="984" max="984" width="1.83203125" style="76" customWidth="1"/>
    <col min="985" max="985" width="14.83203125" style="76" customWidth="1"/>
    <col min="986" max="986" width="3.1640625" style="76" customWidth="1"/>
    <col min="987" max="1005" width="10.83203125" style="76"/>
    <col min="1006" max="1006" width="47.1640625" style="76" customWidth="1"/>
    <col min="1007" max="1007" width="12.83203125" style="76" customWidth="1"/>
    <col min="1008" max="1008" width="9.1640625" style="76" customWidth="1"/>
    <col min="1009" max="1009" width="8.5" style="76" customWidth="1"/>
    <col min="1010" max="1010" width="1.83203125" style="76" customWidth="1"/>
    <col min="1011" max="1011" width="12" style="76" customWidth="1"/>
    <col min="1012" max="1235" width="10.83203125" style="76"/>
    <col min="1236" max="1236" width="40.5" style="76" customWidth="1"/>
    <col min="1237" max="1237" width="12.5" style="76" customWidth="1"/>
    <col min="1238" max="1238" width="11.83203125" style="76" customWidth="1"/>
    <col min="1239" max="1239" width="10.83203125" style="76" customWidth="1"/>
    <col min="1240" max="1240" width="1.83203125" style="76" customWidth="1"/>
    <col min="1241" max="1241" width="14.83203125" style="76" customWidth="1"/>
    <col min="1242" max="1242" width="3.1640625" style="76" customWidth="1"/>
    <col min="1243" max="1261" width="10.83203125" style="76"/>
    <col min="1262" max="1262" width="47.1640625" style="76" customWidth="1"/>
    <col min="1263" max="1263" width="12.83203125" style="76" customWidth="1"/>
    <col min="1264" max="1264" width="9.1640625" style="76" customWidth="1"/>
    <col min="1265" max="1265" width="8.5" style="76" customWidth="1"/>
    <col min="1266" max="1266" width="1.83203125" style="76" customWidth="1"/>
    <col min="1267" max="1267" width="12" style="76" customWidth="1"/>
    <col min="1268" max="1491" width="10.83203125" style="76"/>
    <col min="1492" max="1492" width="40.5" style="76" customWidth="1"/>
    <col min="1493" max="1493" width="12.5" style="76" customWidth="1"/>
    <col min="1494" max="1494" width="11.83203125" style="76" customWidth="1"/>
    <col min="1495" max="1495" width="10.83203125" style="76" customWidth="1"/>
    <col min="1496" max="1496" width="1.83203125" style="76" customWidth="1"/>
    <col min="1497" max="1497" width="14.83203125" style="76" customWidth="1"/>
    <col min="1498" max="1498" width="3.1640625" style="76" customWidth="1"/>
    <col min="1499" max="1517" width="10.83203125" style="76"/>
    <col min="1518" max="1518" width="47.1640625" style="76" customWidth="1"/>
    <col min="1519" max="1519" width="12.83203125" style="76" customWidth="1"/>
    <col min="1520" max="1520" width="9.1640625" style="76" customWidth="1"/>
    <col min="1521" max="1521" width="8.5" style="76" customWidth="1"/>
    <col min="1522" max="1522" width="1.83203125" style="76" customWidth="1"/>
    <col min="1523" max="1523" width="12" style="76" customWidth="1"/>
    <col min="1524" max="1747" width="10.83203125" style="76"/>
    <col min="1748" max="1748" width="40.5" style="76" customWidth="1"/>
    <col min="1749" max="1749" width="12.5" style="76" customWidth="1"/>
    <col min="1750" max="1750" width="11.83203125" style="76" customWidth="1"/>
    <col min="1751" max="1751" width="10.83203125" style="76" customWidth="1"/>
    <col min="1752" max="1752" width="1.83203125" style="76" customWidth="1"/>
    <col min="1753" max="1753" width="14.83203125" style="76" customWidth="1"/>
    <col min="1754" max="1754" width="3.1640625" style="76" customWidth="1"/>
    <col min="1755" max="1773" width="10.83203125" style="76"/>
    <col min="1774" max="1774" width="47.1640625" style="76" customWidth="1"/>
    <col min="1775" max="1775" width="12.83203125" style="76" customWidth="1"/>
    <col min="1776" max="1776" width="9.1640625" style="76" customWidth="1"/>
    <col min="1777" max="1777" width="8.5" style="76" customWidth="1"/>
    <col min="1778" max="1778" width="1.83203125" style="76" customWidth="1"/>
    <col min="1779" max="1779" width="12" style="76" customWidth="1"/>
    <col min="1780" max="2003" width="10.83203125" style="76"/>
    <col min="2004" max="2004" width="40.5" style="76" customWidth="1"/>
    <col min="2005" max="2005" width="12.5" style="76" customWidth="1"/>
    <col min="2006" max="2006" width="11.83203125" style="76" customWidth="1"/>
    <col min="2007" max="2007" width="10.83203125" style="76" customWidth="1"/>
    <col min="2008" max="2008" width="1.83203125" style="76" customWidth="1"/>
    <col min="2009" max="2009" width="14.83203125" style="76" customWidth="1"/>
    <col min="2010" max="2010" width="3.1640625" style="76" customWidth="1"/>
    <col min="2011" max="2029" width="10.83203125" style="76"/>
    <col min="2030" max="2030" width="47.1640625" style="76" customWidth="1"/>
    <col min="2031" max="2031" width="12.83203125" style="76" customWidth="1"/>
    <col min="2032" max="2032" width="9.1640625" style="76" customWidth="1"/>
    <col min="2033" max="2033" width="8.5" style="76" customWidth="1"/>
    <col min="2034" max="2034" width="1.83203125" style="76" customWidth="1"/>
    <col min="2035" max="2035" width="12" style="76" customWidth="1"/>
    <col min="2036" max="2259" width="10.83203125" style="76"/>
    <col min="2260" max="2260" width="40.5" style="76" customWidth="1"/>
    <col min="2261" max="2261" width="12.5" style="76" customWidth="1"/>
    <col min="2262" max="2262" width="11.83203125" style="76" customWidth="1"/>
    <col min="2263" max="2263" width="10.83203125" style="76" customWidth="1"/>
    <col min="2264" max="2264" width="1.83203125" style="76" customWidth="1"/>
    <col min="2265" max="2265" width="14.83203125" style="76" customWidth="1"/>
    <col min="2266" max="2266" width="3.1640625" style="76" customWidth="1"/>
    <col min="2267" max="2285" width="10.83203125" style="76"/>
    <col min="2286" max="2286" width="47.1640625" style="76" customWidth="1"/>
    <col min="2287" max="2287" width="12.83203125" style="76" customWidth="1"/>
    <col min="2288" max="2288" width="9.1640625" style="76" customWidth="1"/>
    <col min="2289" max="2289" width="8.5" style="76" customWidth="1"/>
    <col min="2290" max="2290" width="1.83203125" style="76" customWidth="1"/>
    <col min="2291" max="2291" width="12" style="76" customWidth="1"/>
    <col min="2292" max="2515" width="10.83203125" style="76"/>
    <col min="2516" max="2516" width="40.5" style="76" customWidth="1"/>
    <col min="2517" max="2517" width="12.5" style="76" customWidth="1"/>
    <col min="2518" max="2518" width="11.83203125" style="76" customWidth="1"/>
    <col min="2519" max="2519" width="10.83203125" style="76" customWidth="1"/>
    <col min="2520" max="2520" width="1.83203125" style="76" customWidth="1"/>
    <col min="2521" max="2521" width="14.83203125" style="76" customWidth="1"/>
    <col min="2522" max="2522" width="3.1640625" style="76" customWidth="1"/>
    <col min="2523" max="2541" width="10.83203125" style="76"/>
    <col min="2542" max="2542" width="47.1640625" style="76" customWidth="1"/>
    <col min="2543" max="2543" width="12.83203125" style="76" customWidth="1"/>
    <col min="2544" max="2544" width="9.1640625" style="76" customWidth="1"/>
    <col min="2545" max="2545" width="8.5" style="76" customWidth="1"/>
    <col min="2546" max="2546" width="1.83203125" style="76" customWidth="1"/>
    <col min="2547" max="2547" width="12" style="76" customWidth="1"/>
    <col min="2548" max="2771" width="10.83203125" style="76"/>
    <col min="2772" max="2772" width="40.5" style="76" customWidth="1"/>
    <col min="2773" max="2773" width="12.5" style="76" customWidth="1"/>
    <col min="2774" max="2774" width="11.83203125" style="76" customWidth="1"/>
    <col min="2775" max="2775" width="10.83203125" style="76" customWidth="1"/>
    <col min="2776" max="2776" width="1.83203125" style="76" customWidth="1"/>
    <col min="2777" max="2777" width="14.83203125" style="76" customWidth="1"/>
    <col min="2778" max="2778" width="3.1640625" style="76" customWidth="1"/>
    <col min="2779" max="2797" width="10.83203125" style="76"/>
    <col min="2798" max="2798" width="47.1640625" style="76" customWidth="1"/>
    <col min="2799" max="2799" width="12.83203125" style="76" customWidth="1"/>
    <col min="2800" max="2800" width="9.1640625" style="76" customWidth="1"/>
    <col min="2801" max="2801" width="8.5" style="76" customWidth="1"/>
    <col min="2802" max="2802" width="1.83203125" style="76" customWidth="1"/>
    <col min="2803" max="2803" width="12" style="76" customWidth="1"/>
    <col min="2804" max="3027" width="10.83203125" style="76"/>
    <col min="3028" max="3028" width="40.5" style="76" customWidth="1"/>
    <col min="3029" max="3029" width="12.5" style="76" customWidth="1"/>
    <col min="3030" max="3030" width="11.83203125" style="76" customWidth="1"/>
    <col min="3031" max="3031" width="10.83203125" style="76" customWidth="1"/>
    <col min="3032" max="3032" width="1.83203125" style="76" customWidth="1"/>
    <col min="3033" max="3033" width="14.83203125" style="76" customWidth="1"/>
    <col min="3034" max="3034" width="3.1640625" style="76" customWidth="1"/>
    <col min="3035" max="3053" width="10.83203125" style="76"/>
    <col min="3054" max="3054" width="47.1640625" style="76" customWidth="1"/>
    <col min="3055" max="3055" width="12.83203125" style="76" customWidth="1"/>
    <col min="3056" max="3056" width="9.1640625" style="76" customWidth="1"/>
    <col min="3057" max="3057" width="8.5" style="76" customWidth="1"/>
    <col min="3058" max="3058" width="1.83203125" style="76" customWidth="1"/>
    <col min="3059" max="3059" width="12" style="76" customWidth="1"/>
    <col min="3060" max="3283" width="10.83203125" style="76"/>
    <col min="3284" max="3284" width="40.5" style="76" customWidth="1"/>
    <col min="3285" max="3285" width="12.5" style="76" customWidth="1"/>
    <col min="3286" max="3286" width="11.83203125" style="76" customWidth="1"/>
    <col min="3287" max="3287" width="10.83203125" style="76" customWidth="1"/>
    <col min="3288" max="3288" width="1.83203125" style="76" customWidth="1"/>
    <col min="3289" max="3289" width="14.83203125" style="76" customWidth="1"/>
    <col min="3290" max="3290" width="3.1640625" style="76" customWidth="1"/>
    <col min="3291" max="3309" width="10.83203125" style="76"/>
    <col min="3310" max="3310" width="47.1640625" style="76" customWidth="1"/>
    <col min="3311" max="3311" width="12.83203125" style="76" customWidth="1"/>
    <col min="3312" max="3312" width="9.1640625" style="76" customWidth="1"/>
    <col min="3313" max="3313" width="8.5" style="76" customWidth="1"/>
    <col min="3314" max="3314" width="1.83203125" style="76" customWidth="1"/>
    <col min="3315" max="3315" width="12" style="76" customWidth="1"/>
    <col min="3316" max="3539" width="10.83203125" style="76"/>
    <col min="3540" max="3540" width="40.5" style="76" customWidth="1"/>
    <col min="3541" max="3541" width="12.5" style="76" customWidth="1"/>
    <col min="3542" max="3542" width="11.83203125" style="76" customWidth="1"/>
    <col min="3543" max="3543" width="10.83203125" style="76" customWidth="1"/>
    <col min="3544" max="3544" width="1.83203125" style="76" customWidth="1"/>
    <col min="3545" max="3545" width="14.83203125" style="76" customWidth="1"/>
    <col min="3546" max="3546" width="3.1640625" style="76" customWidth="1"/>
    <col min="3547" max="3565" width="10.83203125" style="76"/>
    <col min="3566" max="3566" width="47.1640625" style="76" customWidth="1"/>
    <col min="3567" max="3567" width="12.83203125" style="76" customWidth="1"/>
    <col min="3568" max="3568" width="9.1640625" style="76" customWidth="1"/>
    <col min="3569" max="3569" width="8.5" style="76" customWidth="1"/>
    <col min="3570" max="3570" width="1.83203125" style="76" customWidth="1"/>
    <col min="3571" max="3571" width="12" style="76" customWidth="1"/>
    <col min="3572" max="3795" width="10.83203125" style="76"/>
    <col min="3796" max="3796" width="40.5" style="76" customWidth="1"/>
    <col min="3797" max="3797" width="12.5" style="76" customWidth="1"/>
    <col min="3798" max="3798" width="11.83203125" style="76" customWidth="1"/>
    <col min="3799" max="3799" width="10.83203125" style="76" customWidth="1"/>
    <col min="3800" max="3800" width="1.83203125" style="76" customWidth="1"/>
    <col min="3801" max="3801" width="14.83203125" style="76" customWidth="1"/>
    <col min="3802" max="3802" width="3.1640625" style="76" customWidth="1"/>
    <col min="3803" max="3821" width="10.83203125" style="76"/>
    <col min="3822" max="3822" width="47.1640625" style="76" customWidth="1"/>
    <col min="3823" max="3823" width="12.83203125" style="76" customWidth="1"/>
    <col min="3824" max="3824" width="9.1640625" style="76" customWidth="1"/>
    <col min="3825" max="3825" width="8.5" style="76" customWidth="1"/>
    <col min="3826" max="3826" width="1.83203125" style="76" customWidth="1"/>
    <col min="3827" max="3827" width="12" style="76" customWidth="1"/>
    <col min="3828" max="4051" width="10.83203125" style="76"/>
    <col min="4052" max="4052" width="40.5" style="76" customWidth="1"/>
    <col min="4053" max="4053" width="12.5" style="76" customWidth="1"/>
    <col min="4054" max="4054" width="11.83203125" style="76" customWidth="1"/>
    <col min="4055" max="4055" width="10.83203125" style="76" customWidth="1"/>
    <col min="4056" max="4056" width="1.83203125" style="76" customWidth="1"/>
    <col min="4057" max="4057" width="14.83203125" style="76" customWidth="1"/>
    <col min="4058" max="4058" width="3.1640625" style="76" customWidth="1"/>
    <col min="4059" max="4077" width="10.83203125" style="76"/>
    <col min="4078" max="4078" width="47.1640625" style="76" customWidth="1"/>
    <col min="4079" max="4079" width="12.83203125" style="76" customWidth="1"/>
    <col min="4080" max="4080" width="9.1640625" style="76" customWidth="1"/>
    <col min="4081" max="4081" width="8.5" style="76" customWidth="1"/>
    <col min="4082" max="4082" width="1.83203125" style="76" customWidth="1"/>
    <col min="4083" max="4083" width="12" style="76" customWidth="1"/>
    <col min="4084" max="4307" width="10.83203125" style="76"/>
    <col min="4308" max="4308" width="40.5" style="76" customWidth="1"/>
    <col min="4309" max="4309" width="12.5" style="76" customWidth="1"/>
    <col min="4310" max="4310" width="11.83203125" style="76" customWidth="1"/>
    <col min="4311" max="4311" width="10.83203125" style="76" customWidth="1"/>
    <col min="4312" max="4312" width="1.83203125" style="76" customWidth="1"/>
    <col min="4313" max="4313" width="14.83203125" style="76" customWidth="1"/>
    <col min="4314" max="4314" width="3.1640625" style="76" customWidth="1"/>
    <col min="4315" max="4333" width="10.83203125" style="76"/>
    <col min="4334" max="4334" width="47.1640625" style="76" customWidth="1"/>
    <col min="4335" max="4335" width="12.83203125" style="76" customWidth="1"/>
    <col min="4336" max="4336" width="9.1640625" style="76" customWidth="1"/>
    <col min="4337" max="4337" width="8.5" style="76" customWidth="1"/>
    <col min="4338" max="4338" width="1.83203125" style="76" customWidth="1"/>
    <col min="4339" max="4339" width="12" style="76" customWidth="1"/>
    <col min="4340" max="4563" width="10.83203125" style="76"/>
    <col min="4564" max="4564" width="40.5" style="76" customWidth="1"/>
    <col min="4565" max="4565" width="12.5" style="76" customWidth="1"/>
    <col min="4566" max="4566" width="11.83203125" style="76" customWidth="1"/>
    <col min="4567" max="4567" width="10.83203125" style="76" customWidth="1"/>
    <col min="4568" max="4568" width="1.83203125" style="76" customWidth="1"/>
    <col min="4569" max="4569" width="14.83203125" style="76" customWidth="1"/>
    <col min="4570" max="4570" width="3.1640625" style="76" customWidth="1"/>
    <col min="4571" max="4589" width="10.83203125" style="76"/>
    <col min="4590" max="4590" width="47.1640625" style="76" customWidth="1"/>
    <col min="4591" max="4591" width="12.83203125" style="76" customWidth="1"/>
    <col min="4592" max="4592" width="9.1640625" style="76" customWidth="1"/>
    <col min="4593" max="4593" width="8.5" style="76" customWidth="1"/>
    <col min="4594" max="4594" width="1.83203125" style="76" customWidth="1"/>
    <col min="4595" max="4595" width="12" style="76" customWidth="1"/>
    <col min="4596" max="4819" width="10.83203125" style="76"/>
    <col min="4820" max="4820" width="40.5" style="76" customWidth="1"/>
    <col min="4821" max="4821" width="12.5" style="76" customWidth="1"/>
    <col min="4822" max="4822" width="11.83203125" style="76" customWidth="1"/>
    <col min="4823" max="4823" width="10.83203125" style="76" customWidth="1"/>
    <col min="4824" max="4824" width="1.83203125" style="76" customWidth="1"/>
    <col min="4825" max="4825" width="14.83203125" style="76" customWidth="1"/>
    <col min="4826" max="4826" width="3.1640625" style="76" customWidth="1"/>
    <col min="4827" max="4845" width="10.83203125" style="76"/>
    <col min="4846" max="4846" width="47.1640625" style="76" customWidth="1"/>
    <col min="4847" max="4847" width="12.83203125" style="76" customWidth="1"/>
    <col min="4848" max="4848" width="9.1640625" style="76" customWidth="1"/>
    <col min="4849" max="4849" width="8.5" style="76" customWidth="1"/>
    <col min="4850" max="4850" width="1.83203125" style="76" customWidth="1"/>
    <col min="4851" max="4851" width="12" style="76" customWidth="1"/>
    <col min="4852" max="5075" width="10.83203125" style="76"/>
    <col min="5076" max="5076" width="40.5" style="76" customWidth="1"/>
    <col min="5077" max="5077" width="12.5" style="76" customWidth="1"/>
    <col min="5078" max="5078" width="11.83203125" style="76" customWidth="1"/>
    <col min="5079" max="5079" width="10.83203125" style="76" customWidth="1"/>
    <col min="5080" max="5080" width="1.83203125" style="76" customWidth="1"/>
    <col min="5081" max="5081" width="14.83203125" style="76" customWidth="1"/>
    <col min="5082" max="5082" width="3.1640625" style="76" customWidth="1"/>
    <col min="5083" max="5101" width="10.83203125" style="76"/>
    <col min="5102" max="5102" width="47.1640625" style="76" customWidth="1"/>
    <col min="5103" max="5103" width="12.83203125" style="76" customWidth="1"/>
    <col min="5104" max="5104" width="9.1640625" style="76" customWidth="1"/>
    <col min="5105" max="5105" width="8.5" style="76" customWidth="1"/>
    <col min="5106" max="5106" width="1.83203125" style="76" customWidth="1"/>
    <col min="5107" max="5107" width="12" style="76" customWidth="1"/>
    <col min="5108" max="5331" width="10.83203125" style="76"/>
    <col min="5332" max="5332" width="40.5" style="76" customWidth="1"/>
    <col min="5333" max="5333" width="12.5" style="76" customWidth="1"/>
    <col min="5334" max="5334" width="11.83203125" style="76" customWidth="1"/>
    <col min="5335" max="5335" width="10.83203125" style="76" customWidth="1"/>
    <col min="5336" max="5336" width="1.83203125" style="76" customWidth="1"/>
    <col min="5337" max="5337" width="14.83203125" style="76" customWidth="1"/>
    <col min="5338" max="5338" width="3.1640625" style="76" customWidth="1"/>
    <col min="5339" max="5357" width="10.83203125" style="76"/>
    <col min="5358" max="5358" width="47.1640625" style="76" customWidth="1"/>
    <col min="5359" max="5359" width="12.83203125" style="76" customWidth="1"/>
    <col min="5360" max="5360" width="9.1640625" style="76" customWidth="1"/>
    <col min="5361" max="5361" width="8.5" style="76" customWidth="1"/>
    <col min="5362" max="5362" width="1.83203125" style="76" customWidth="1"/>
    <col min="5363" max="5363" width="12" style="76" customWidth="1"/>
    <col min="5364" max="5587" width="10.83203125" style="76"/>
    <col min="5588" max="5588" width="40.5" style="76" customWidth="1"/>
    <col min="5589" max="5589" width="12.5" style="76" customWidth="1"/>
    <col min="5590" max="5590" width="11.83203125" style="76" customWidth="1"/>
    <col min="5591" max="5591" width="10.83203125" style="76" customWidth="1"/>
    <col min="5592" max="5592" width="1.83203125" style="76" customWidth="1"/>
    <col min="5593" max="5593" width="14.83203125" style="76" customWidth="1"/>
    <col min="5594" max="5594" width="3.1640625" style="76" customWidth="1"/>
    <col min="5595" max="5613" width="10.83203125" style="76"/>
    <col min="5614" max="5614" width="47.1640625" style="76" customWidth="1"/>
    <col min="5615" max="5615" width="12.83203125" style="76" customWidth="1"/>
    <col min="5616" max="5616" width="9.1640625" style="76" customWidth="1"/>
    <col min="5617" max="5617" width="8.5" style="76" customWidth="1"/>
    <col min="5618" max="5618" width="1.83203125" style="76" customWidth="1"/>
    <col min="5619" max="5619" width="12" style="76" customWidth="1"/>
    <col min="5620" max="5843" width="10.83203125" style="76"/>
    <col min="5844" max="5844" width="40.5" style="76" customWidth="1"/>
    <col min="5845" max="5845" width="12.5" style="76" customWidth="1"/>
    <col min="5846" max="5846" width="11.83203125" style="76" customWidth="1"/>
    <col min="5847" max="5847" width="10.83203125" style="76" customWidth="1"/>
    <col min="5848" max="5848" width="1.83203125" style="76" customWidth="1"/>
    <col min="5849" max="5849" width="14.83203125" style="76" customWidth="1"/>
    <col min="5850" max="5850" width="3.1640625" style="76" customWidth="1"/>
    <col min="5851" max="5869" width="10.83203125" style="76"/>
    <col min="5870" max="5870" width="47.1640625" style="76" customWidth="1"/>
    <col min="5871" max="5871" width="12.83203125" style="76" customWidth="1"/>
    <col min="5872" max="5872" width="9.1640625" style="76" customWidth="1"/>
    <col min="5873" max="5873" width="8.5" style="76" customWidth="1"/>
    <col min="5874" max="5874" width="1.83203125" style="76" customWidth="1"/>
    <col min="5875" max="5875" width="12" style="76" customWidth="1"/>
    <col min="5876" max="6099" width="10.83203125" style="76"/>
    <col min="6100" max="6100" width="40.5" style="76" customWidth="1"/>
    <col min="6101" max="6101" width="12.5" style="76" customWidth="1"/>
    <col min="6102" max="6102" width="11.83203125" style="76" customWidth="1"/>
    <col min="6103" max="6103" width="10.83203125" style="76" customWidth="1"/>
    <col min="6104" max="6104" width="1.83203125" style="76" customWidth="1"/>
    <col min="6105" max="6105" width="14.83203125" style="76" customWidth="1"/>
    <col min="6106" max="6106" width="3.1640625" style="76" customWidth="1"/>
    <col min="6107" max="6125" width="10.83203125" style="76"/>
    <col min="6126" max="6126" width="47.1640625" style="76" customWidth="1"/>
    <col min="6127" max="6127" width="12.83203125" style="76" customWidth="1"/>
    <col min="6128" max="6128" width="9.1640625" style="76" customWidth="1"/>
    <col min="6129" max="6129" width="8.5" style="76" customWidth="1"/>
    <col min="6130" max="6130" width="1.83203125" style="76" customWidth="1"/>
    <col min="6131" max="6131" width="12" style="76" customWidth="1"/>
    <col min="6132" max="6355" width="10.83203125" style="76"/>
    <col min="6356" max="6356" width="40.5" style="76" customWidth="1"/>
    <col min="6357" max="6357" width="12.5" style="76" customWidth="1"/>
    <col min="6358" max="6358" width="11.83203125" style="76" customWidth="1"/>
    <col min="6359" max="6359" width="10.83203125" style="76" customWidth="1"/>
    <col min="6360" max="6360" width="1.83203125" style="76" customWidth="1"/>
    <col min="6361" max="6361" width="14.83203125" style="76" customWidth="1"/>
    <col min="6362" max="6362" width="3.1640625" style="76" customWidth="1"/>
    <col min="6363" max="6381" width="10.83203125" style="76"/>
    <col min="6382" max="6382" width="47.1640625" style="76" customWidth="1"/>
    <col min="6383" max="6383" width="12.83203125" style="76" customWidth="1"/>
    <col min="6384" max="6384" width="9.1640625" style="76" customWidth="1"/>
    <col min="6385" max="6385" width="8.5" style="76" customWidth="1"/>
    <col min="6386" max="6386" width="1.83203125" style="76" customWidth="1"/>
    <col min="6387" max="6387" width="12" style="76" customWidth="1"/>
    <col min="6388" max="6611" width="10.83203125" style="76"/>
    <col min="6612" max="6612" width="40.5" style="76" customWidth="1"/>
    <col min="6613" max="6613" width="12.5" style="76" customWidth="1"/>
    <col min="6614" max="6614" width="11.83203125" style="76" customWidth="1"/>
    <col min="6615" max="6615" width="10.83203125" style="76" customWidth="1"/>
    <col min="6616" max="6616" width="1.83203125" style="76" customWidth="1"/>
    <col min="6617" max="6617" width="14.83203125" style="76" customWidth="1"/>
    <col min="6618" max="6618" width="3.1640625" style="76" customWidth="1"/>
    <col min="6619" max="6637" width="10.83203125" style="76"/>
    <col min="6638" max="6638" width="47.1640625" style="76" customWidth="1"/>
    <col min="6639" max="6639" width="12.83203125" style="76" customWidth="1"/>
    <col min="6640" max="6640" width="9.1640625" style="76" customWidth="1"/>
    <col min="6641" max="6641" width="8.5" style="76" customWidth="1"/>
    <col min="6642" max="6642" width="1.83203125" style="76" customWidth="1"/>
    <col min="6643" max="6643" width="12" style="76" customWidth="1"/>
    <col min="6644" max="6867" width="10.83203125" style="76"/>
    <col min="6868" max="6868" width="40.5" style="76" customWidth="1"/>
    <col min="6869" max="6869" width="12.5" style="76" customWidth="1"/>
    <col min="6870" max="6870" width="11.83203125" style="76" customWidth="1"/>
    <col min="6871" max="6871" width="10.83203125" style="76" customWidth="1"/>
    <col min="6872" max="6872" width="1.83203125" style="76" customWidth="1"/>
    <col min="6873" max="6873" width="14.83203125" style="76" customWidth="1"/>
    <col min="6874" max="6874" width="3.1640625" style="76" customWidth="1"/>
    <col min="6875" max="6893" width="10.83203125" style="76"/>
    <col min="6894" max="6894" width="47.1640625" style="76" customWidth="1"/>
    <col min="6895" max="6895" width="12.83203125" style="76" customWidth="1"/>
    <col min="6896" max="6896" width="9.1640625" style="76" customWidth="1"/>
    <col min="6897" max="6897" width="8.5" style="76" customWidth="1"/>
    <col min="6898" max="6898" width="1.83203125" style="76" customWidth="1"/>
    <col min="6899" max="6899" width="12" style="76" customWidth="1"/>
    <col min="6900" max="7123" width="10.83203125" style="76"/>
    <col min="7124" max="7124" width="40.5" style="76" customWidth="1"/>
    <col min="7125" max="7125" width="12.5" style="76" customWidth="1"/>
    <col min="7126" max="7126" width="11.83203125" style="76" customWidth="1"/>
    <col min="7127" max="7127" width="10.83203125" style="76" customWidth="1"/>
    <col min="7128" max="7128" width="1.83203125" style="76" customWidth="1"/>
    <col min="7129" max="7129" width="14.83203125" style="76" customWidth="1"/>
    <col min="7130" max="7130" width="3.1640625" style="76" customWidth="1"/>
    <col min="7131" max="7149" width="10.83203125" style="76"/>
    <col min="7150" max="7150" width="47.1640625" style="76" customWidth="1"/>
    <col min="7151" max="7151" width="12.83203125" style="76" customWidth="1"/>
    <col min="7152" max="7152" width="9.1640625" style="76" customWidth="1"/>
    <col min="7153" max="7153" width="8.5" style="76" customWidth="1"/>
    <col min="7154" max="7154" width="1.83203125" style="76" customWidth="1"/>
    <col min="7155" max="7155" width="12" style="76" customWidth="1"/>
    <col min="7156" max="7379" width="10.83203125" style="76"/>
    <col min="7380" max="7380" width="40.5" style="76" customWidth="1"/>
    <col min="7381" max="7381" width="12.5" style="76" customWidth="1"/>
    <col min="7382" max="7382" width="11.83203125" style="76" customWidth="1"/>
    <col min="7383" max="7383" width="10.83203125" style="76" customWidth="1"/>
    <col min="7384" max="7384" width="1.83203125" style="76" customWidth="1"/>
    <col min="7385" max="7385" width="14.83203125" style="76" customWidth="1"/>
    <col min="7386" max="7386" width="3.1640625" style="76" customWidth="1"/>
    <col min="7387" max="7405" width="10.83203125" style="76"/>
    <col min="7406" max="7406" width="47.1640625" style="76" customWidth="1"/>
    <col min="7407" max="7407" width="12.83203125" style="76" customWidth="1"/>
    <col min="7408" max="7408" width="9.1640625" style="76" customWidth="1"/>
    <col min="7409" max="7409" width="8.5" style="76" customWidth="1"/>
    <col min="7410" max="7410" width="1.83203125" style="76" customWidth="1"/>
    <col min="7411" max="7411" width="12" style="76" customWidth="1"/>
    <col min="7412" max="7635" width="10.83203125" style="76"/>
    <col min="7636" max="7636" width="40.5" style="76" customWidth="1"/>
    <col min="7637" max="7637" width="12.5" style="76" customWidth="1"/>
    <col min="7638" max="7638" width="11.83203125" style="76" customWidth="1"/>
    <col min="7639" max="7639" width="10.83203125" style="76" customWidth="1"/>
    <col min="7640" max="7640" width="1.83203125" style="76" customWidth="1"/>
    <col min="7641" max="7641" width="14.83203125" style="76" customWidth="1"/>
    <col min="7642" max="7642" width="3.1640625" style="76" customWidth="1"/>
    <col min="7643" max="7661" width="10.83203125" style="76"/>
    <col min="7662" max="7662" width="47.1640625" style="76" customWidth="1"/>
    <col min="7663" max="7663" width="12.83203125" style="76" customWidth="1"/>
    <col min="7664" max="7664" width="9.1640625" style="76" customWidth="1"/>
    <col min="7665" max="7665" width="8.5" style="76" customWidth="1"/>
    <col min="7666" max="7666" width="1.83203125" style="76" customWidth="1"/>
    <col min="7667" max="7667" width="12" style="76" customWidth="1"/>
    <col min="7668" max="7891" width="10.83203125" style="76"/>
    <col min="7892" max="7892" width="40.5" style="76" customWidth="1"/>
    <col min="7893" max="7893" width="12.5" style="76" customWidth="1"/>
    <col min="7894" max="7894" width="11.83203125" style="76" customWidth="1"/>
    <col min="7895" max="7895" width="10.83203125" style="76" customWidth="1"/>
    <col min="7896" max="7896" width="1.83203125" style="76" customWidth="1"/>
    <col min="7897" max="7897" width="14.83203125" style="76" customWidth="1"/>
    <col min="7898" max="7898" width="3.1640625" style="76" customWidth="1"/>
    <col min="7899" max="7917" width="10.83203125" style="76"/>
    <col min="7918" max="7918" width="47.1640625" style="76" customWidth="1"/>
    <col min="7919" max="7919" width="12.83203125" style="76" customWidth="1"/>
    <col min="7920" max="7920" width="9.1640625" style="76" customWidth="1"/>
    <col min="7921" max="7921" width="8.5" style="76" customWidth="1"/>
    <col min="7922" max="7922" width="1.83203125" style="76" customWidth="1"/>
    <col min="7923" max="7923" width="12" style="76" customWidth="1"/>
    <col min="7924" max="8147" width="10.83203125" style="76"/>
    <col min="8148" max="8148" width="40.5" style="76" customWidth="1"/>
    <col min="8149" max="8149" width="12.5" style="76" customWidth="1"/>
    <col min="8150" max="8150" width="11.83203125" style="76" customWidth="1"/>
    <col min="8151" max="8151" width="10.83203125" style="76" customWidth="1"/>
    <col min="8152" max="8152" width="1.83203125" style="76" customWidth="1"/>
    <col min="8153" max="8153" width="14.83203125" style="76" customWidth="1"/>
    <col min="8154" max="8154" width="3.1640625" style="76" customWidth="1"/>
    <col min="8155" max="8173" width="10.83203125" style="76"/>
    <col min="8174" max="8174" width="47.1640625" style="76" customWidth="1"/>
    <col min="8175" max="8175" width="12.83203125" style="76" customWidth="1"/>
    <col min="8176" max="8176" width="9.1640625" style="76" customWidth="1"/>
    <col min="8177" max="8177" width="8.5" style="76" customWidth="1"/>
    <col min="8178" max="8178" width="1.83203125" style="76" customWidth="1"/>
    <col min="8179" max="8179" width="12" style="76" customWidth="1"/>
    <col min="8180" max="8403" width="10.83203125" style="76"/>
    <col min="8404" max="8404" width="40.5" style="76" customWidth="1"/>
    <col min="8405" max="8405" width="12.5" style="76" customWidth="1"/>
    <col min="8406" max="8406" width="11.83203125" style="76" customWidth="1"/>
    <col min="8407" max="8407" width="10.83203125" style="76" customWidth="1"/>
    <col min="8408" max="8408" width="1.83203125" style="76" customWidth="1"/>
    <col min="8409" max="8409" width="14.83203125" style="76" customWidth="1"/>
    <col min="8410" max="8410" width="3.1640625" style="76" customWidth="1"/>
    <col min="8411" max="8429" width="10.83203125" style="76"/>
    <col min="8430" max="8430" width="47.1640625" style="76" customWidth="1"/>
    <col min="8431" max="8431" width="12.83203125" style="76" customWidth="1"/>
    <col min="8432" max="8432" width="9.1640625" style="76" customWidth="1"/>
    <col min="8433" max="8433" width="8.5" style="76" customWidth="1"/>
    <col min="8434" max="8434" width="1.83203125" style="76" customWidth="1"/>
    <col min="8435" max="8435" width="12" style="76" customWidth="1"/>
    <col min="8436" max="8659" width="10.83203125" style="76"/>
    <col min="8660" max="8660" width="40.5" style="76" customWidth="1"/>
    <col min="8661" max="8661" width="12.5" style="76" customWidth="1"/>
    <col min="8662" max="8662" width="11.83203125" style="76" customWidth="1"/>
    <col min="8663" max="8663" width="10.83203125" style="76" customWidth="1"/>
    <col min="8664" max="8664" width="1.83203125" style="76" customWidth="1"/>
    <col min="8665" max="8665" width="14.83203125" style="76" customWidth="1"/>
    <col min="8666" max="8666" width="3.1640625" style="76" customWidth="1"/>
    <col min="8667" max="8685" width="10.83203125" style="76"/>
    <col min="8686" max="8686" width="47.1640625" style="76" customWidth="1"/>
    <col min="8687" max="8687" width="12.83203125" style="76" customWidth="1"/>
    <col min="8688" max="8688" width="9.1640625" style="76" customWidth="1"/>
    <col min="8689" max="8689" width="8.5" style="76" customWidth="1"/>
    <col min="8690" max="8690" width="1.83203125" style="76" customWidth="1"/>
    <col min="8691" max="8691" width="12" style="76" customWidth="1"/>
    <col min="8692" max="8915" width="10.83203125" style="76"/>
    <col min="8916" max="8916" width="40.5" style="76" customWidth="1"/>
    <col min="8917" max="8917" width="12.5" style="76" customWidth="1"/>
    <col min="8918" max="8918" width="11.83203125" style="76" customWidth="1"/>
    <col min="8919" max="8919" width="10.83203125" style="76" customWidth="1"/>
    <col min="8920" max="8920" width="1.83203125" style="76" customWidth="1"/>
    <col min="8921" max="8921" width="14.83203125" style="76" customWidth="1"/>
    <col min="8922" max="8922" width="3.1640625" style="76" customWidth="1"/>
    <col min="8923" max="8941" width="10.83203125" style="76"/>
    <col min="8942" max="8942" width="47.1640625" style="76" customWidth="1"/>
    <col min="8943" max="8943" width="12.83203125" style="76" customWidth="1"/>
    <col min="8944" max="8944" width="9.1640625" style="76" customWidth="1"/>
    <col min="8945" max="8945" width="8.5" style="76" customWidth="1"/>
    <col min="8946" max="8946" width="1.83203125" style="76" customWidth="1"/>
    <col min="8947" max="8947" width="12" style="76" customWidth="1"/>
    <col min="8948" max="9171" width="10.83203125" style="76"/>
    <col min="9172" max="9172" width="40.5" style="76" customWidth="1"/>
    <col min="9173" max="9173" width="12.5" style="76" customWidth="1"/>
    <col min="9174" max="9174" width="11.83203125" style="76" customWidth="1"/>
    <col min="9175" max="9175" width="10.83203125" style="76" customWidth="1"/>
    <col min="9176" max="9176" width="1.83203125" style="76" customWidth="1"/>
    <col min="9177" max="9177" width="14.83203125" style="76" customWidth="1"/>
    <col min="9178" max="9178" width="3.1640625" style="76" customWidth="1"/>
    <col min="9179" max="9197" width="10.83203125" style="76"/>
    <col min="9198" max="9198" width="47.1640625" style="76" customWidth="1"/>
    <col min="9199" max="9199" width="12.83203125" style="76" customWidth="1"/>
    <col min="9200" max="9200" width="9.1640625" style="76" customWidth="1"/>
    <col min="9201" max="9201" width="8.5" style="76" customWidth="1"/>
    <col min="9202" max="9202" width="1.83203125" style="76" customWidth="1"/>
    <col min="9203" max="9203" width="12" style="76" customWidth="1"/>
    <col min="9204" max="9427" width="10.83203125" style="76"/>
    <col min="9428" max="9428" width="40.5" style="76" customWidth="1"/>
    <col min="9429" max="9429" width="12.5" style="76" customWidth="1"/>
    <col min="9430" max="9430" width="11.83203125" style="76" customWidth="1"/>
    <col min="9431" max="9431" width="10.83203125" style="76" customWidth="1"/>
    <col min="9432" max="9432" width="1.83203125" style="76" customWidth="1"/>
    <col min="9433" max="9433" width="14.83203125" style="76" customWidth="1"/>
    <col min="9434" max="9434" width="3.1640625" style="76" customWidth="1"/>
    <col min="9435" max="9453" width="10.83203125" style="76"/>
    <col min="9454" max="9454" width="47.1640625" style="76" customWidth="1"/>
    <col min="9455" max="9455" width="12.83203125" style="76" customWidth="1"/>
    <col min="9456" max="9456" width="9.1640625" style="76" customWidth="1"/>
    <col min="9457" max="9457" width="8.5" style="76" customWidth="1"/>
    <col min="9458" max="9458" width="1.83203125" style="76" customWidth="1"/>
    <col min="9459" max="9459" width="12" style="76" customWidth="1"/>
    <col min="9460" max="9683" width="10.83203125" style="76"/>
    <col min="9684" max="9684" width="40.5" style="76" customWidth="1"/>
    <col min="9685" max="9685" width="12.5" style="76" customWidth="1"/>
    <col min="9686" max="9686" width="11.83203125" style="76" customWidth="1"/>
    <col min="9687" max="9687" width="10.83203125" style="76" customWidth="1"/>
    <col min="9688" max="9688" width="1.83203125" style="76" customWidth="1"/>
    <col min="9689" max="9689" width="14.83203125" style="76" customWidth="1"/>
    <col min="9690" max="9690" width="3.1640625" style="76" customWidth="1"/>
    <col min="9691" max="9709" width="10.83203125" style="76"/>
    <col min="9710" max="9710" width="47.1640625" style="76" customWidth="1"/>
    <col min="9711" max="9711" width="12.83203125" style="76" customWidth="1"/>
    <col min="9712" max="9712" width="9.1640625" style="76" customWidth="1"/>
    <col min="9713" max="9713" width="8.5" style="76" customWidth="1"/>
    <col min="9714" max="9714" width="1.83203125" style="76" customWidth="1"/>
    <col min="9715" max="9715" width="12" style="76" customWidth="1"/>
    <col min="9716" max="9939" width="10.83203125" style="76"/>
    <col min="9940" max="9940" width="40.5" style="76" customWidth="1"/>
    <col min="9941" max="9941" width="12.5" style="76" customWidth="1"/>
    <col min="9942" max="9942" width="11.83203125" style="76" customWidth="1"/>
    <col min="9943" max="9943" width="10.83203125" style="76" customWidth="1"/>
    <col min="9944" max="9944" width="1.83203125" style="76" customWidth="1"/>
    <col min="9945" max="9945" width="14.83203125" style="76" customWidth="1"/>
    <col min="9946" max="9946" width="3.1640625" style="76" customWidth="1"/>
    <col min="9947" max="9965" width="10.83203125" style="76"/>
    <col min="9966" max="9966" width="47.1640625" style="76" customWidth="1"/>
    <col min="9967" max="9967" width="12.83203125" style="76" customWidth="1"/>
    <col min="9968" max="9968" width="9.1640625" style="76" customWidth="1"/>
    <col min="9969" max="9969" width="8.5" style="76" customWidth="1"/>
    <col min="9970" max="9970" width="1.83203125" style="76" customWidth="1"/>
    <col min="9971" max="9971" width="12" style="76" customWidth="1"/>
    <col min="9972" max="10195" width="10.83203125" style="76"/>
    <col min="10196" max="10196" width="40.5" style="76" customWidth="1"/>
    <col min="10197" max="10197" width="12.5" style="76" customWidth="1"/>
    <col min="10198" max="10198" width="11.83203125" style="76" customWidth="1"/>
    <col min="10199" max="10199" width="10.83203125" style="76" customWidth="1"/>
    <col min="10200" max="10200" width="1.83203125" style="76" customWidth="1"/>
    <col min="10201" max="10201" width="14.83203125" style="76" customWidth="1"/>
    <col min="10202" max="10202" width="3.1640625" style="76" customWidth="1"/>
    <col min="10203" max="10221" width="10.83203125" style="76"/>
    <col min="10222" max="10222" width="47.1640625" style="76" customWidth="1"/>
    <col min="10223" max="10223" width="12.83203125" style="76" customWidth="1"/>
    <col min="10224" max="10224" width="9.1640625" style="76" customWidth="1"/>
    <col min="10225" max="10225" width="8.5" style="76" customWidth="1"/>
    <col min="10226" max="10226" width="1.83203125" style="76" customWidth="1"/>
    <col min="10227" max="10227" width="12" style="76" customWidth="1"/>
    <col min="10228" max="10451" width="10.83203125" style="76"/>
    <col min="10452" max="10452" width="40.5" style="76" customWidth="1"/>
    <col min="10453" max="10453" width="12.5" style="76" customWidth="1"/>
    <col min="10454" max="10454" width="11.83203125" style="76" customWidth="1"/>
    <col min="10455" max="10455" width="10.83203125" style="76" customWidth="1"/>
    <col min="10456" max="10456" width="1.83203125" style="76" customWidth="1"/>
    <col min="10457" max="10457" width="14.83203125" style="76" customWidth="1"/>
    <col min="10458" max="10458" width="3.1640625" style="76" customWidth="1"/>
    <col min="10459" max="10477" width="10.83203125" style="76"/>
    <col min="10478" max="10478" width="47.1640625" style="76" customWidth="1"/>
    <col min="10479" max="10479" width="12.83203125" style="76" customWidth="1"/>
    <col min="10480" max="10480" width="9.1640625" style="76" customWidth="1"/>
    <col min="10481" max="10481" width="8.5" style="76" customWidth="1"/>
    <col min="10482" max="10482" width="1.83203125" style="76" customWidth="1"/>
    <col min="10483" max="10483" width="12" style="76" customWidth="1"/>
    <col min="10484" max="10707" width="10.83203125" style="76"/>
    <col min="10708" max="10708" width="40.5" style="76" customWidth="1"/>
    <col min="10709" max="10709" width="12.5" style="76" customWidth="1"/>
    <col min="10710" max="10710" width="11.83203125" style="76" customWidth="1"/>
    <col min="10711" max="10711" width="10.83203125" style="76" customWidth="1"/>
    <col min="10712" max="10712" width="1.83203125" style="76" customWidth="1"/>
    <col min="10713" max="10713" width="14.83203125" style="76" customWidth="1"/>
    <col min="10714" max="10714" width="3.1640625" style="76" customWidth="1"/>
    <col min="10715" max="10733" width="10.83203125" style="76"/>
    <col min="10734" max="10734" width="47.1640625" style="76" customWidth="1"/>
    <col min="10735" max="10735" width="12.83203125" style="76" customWidth="1"/>
    <col min="10736" max="10736" width="9.1640625" style="76" customWidth="1"/>
    <col min="10737" max="10737" width="8.5" style="76" customWidth="1"/>
    <col min="10738" max="10738" width="1.83203125" style="76" customWidth="1"/>
    <col min="10739" max="10739" width="12" style="76" customWidth="1"/>
    <col min="10740" max="10963" width="10.83203125" style="76"/>
    <col min="10964" max="10964" width="40.5" style="76" customWidth="1"/>
    <col min="10965" max="10965" width="12.5" style="76" customWidth="1"/>
    <col min="10966" max="10966" width="11.83203125" style="76" customWidth="1"/>
    <col min="10967" max="10967" width="10.83203125" style="76" customWidth="1"/>
    <col min="10968" max="10968" width="1.83203125" style="76" customWidth="1"/>
    <col min="10969" max="10969" width="14.83203125" style="76" customWidth="1"/>
    <col min="10970" max="10970" width="3.1640625" style="76" customWidth="1"/>
    <col min="10971" max="10989" width="10.83203125" style="76"/>
    <col min="10990" max="10990" width="47.1640625" style="76" customWidth="1"/>
    <col min="10991" max="10991" width="12.83203125" style="76" customWidth="1"/>
    <col min="10992" max="10992" width="9.1640625" style="76" customWidth="1"/>
    <col min="10993" max="10993" width="8.5" style="76" customWidth="1"/>
    <col min="10994" max="10994" width="1.83203125" style="76" customWidth="1"/>
    <col min="10995" max="10995" width="12" style="76" customWidth="1"/>
    <col min="10996" max="11219" width="10.83203125" style="76"/>
    <col min="11220" max="11220" width="40.5" style="76" customWidth="1"/>
    <col min="11221" max="11221" width="12.5" style="76" customWidth="1"/>
    <col min="11222" max="11222" width="11.83203125" style="76" customWidth="1"/>
    <col min="11223" max="11223" width="10.83203125" style="76" customWidth="1"/>
    <col min="11224" max="11224" width="1.83203125" style="76" customWidth="1"/>
    <col min="11225" max="11225" width="14.83203125" style="76" customWidth="1"/>
    <col min="11226" max="11226" width="3.1640625" style="76" customWidth="1"/>
    <col min="11227" max="11245" width="10.83203125" style="76"/>
    <col min="11246" max="11246" width="47.1640625" style="76" customWidth="1"/>
    <col min="11247" max="11247" width="12.83203125" style="76" customWidth="1"/>
    <col min="11248" max="11248" width="9.1640625" style="76" customWidth="1"/>
    <col min="11249" max="11249" width="8.5" style="76" customWidth="1"/>
    <col min="11250" max="11250" width="1.83203125" style="76" customWidth="1"/>
    <col min="11251" max="11251" width="12" style="76" customWidth="1"/>
    <col min="11252" max="11475" width="10.83203125" style="76"/>
    <col min="11476" max="11476" width="40.5" style="76" customWidth="1"/>
    <col min="11477" max="11477" width="12.5" style="76" customWidth="1"/>
    <col min="11478" max="11478" width="11.83203125" style="76" customWidth="1"/>
    <col min="11479" max="11479" width="10.83203125" style="76" customWidth="1"/>
    <col min="11480" max="11480" width="1.83203125" style="76" customWidth="1"/>
    <col min="11481" max="11481" width="14.83203125" style="76" customWidth="1"/>
    <col min="11482" max="11482" width="3.1640625" style="76" customWidth="1"/>
    <col min="11483" max="11501" width="10.83203125" style="76"/>
    <col min="11502" max="11502" width="47.1640625" style="76" customWidth="1"/>
    <col min="11503" max="11503" width="12.83203125" style="76" customWidth="1"/>
    <col min="11504" max="11504" width="9.1640625" style="76" customWidth="1"/>
    <col min="11505" max="11505" width="8.5" style="76" customWidth="1"/>
    <col min="11506" max="11506" width="1.83203125" style="76" customWidth="1"/>
    <col min="11507" max="11507" width="12" style="76" customWidth="1"/>
    <col min="11508" max="11731" width="10.83203125" style="76"/>
    <col min="11732" max="11732" width="40.5" style="76" customWidth="1"/>
    <col min="11733" max="11733" width="12.5" style="76" customWidth="1"/>
    <col min="11734" max="11734" width="11.83203125" style="76" customWidth="1"/>
    <col min="11735" max="11735" width="10.83203125" style="76" customWidth="1"/>
    <col min="11736" max="11736" width="1.83203125" style="76" customWidth="1"/>
    <col min="11737" max="11737" width="14.83203125" style="76" customWidth="1"/>
    <col min="11738" max="11738" width="3.1640625" style="76" customWidth="1"/>
    <col min="11739" max="11757" width="10.83203125" style="76"/>
    <col min="11758" max="11758" width="47.1640625" style="76" customWidth="1"/>
    <col min="11759" max="11759" width="12.83203125" style="76" customWidth="1"/>
    <col min="11760" max="11760" width="9.1640625" style="76" customWidth="1"/>
    <col min="11761" max="11761" width="8.5" style="76" customWidth="1"/>
    <col min="11762" max="11762" width="1.83203125" style="76" customWidth="1"/>
    <col min="11763" max="11763" width="12" style="76" customWidth="1"/>
    <col min="11764" max="11987" width="10.83203125" style="76"/>
    <col min="11988" max="11988" width="40.5" style="76" customWidth="1"/>
    <col min="11989" max="11989" width="12.5" style="76" customWidth="1"/>
    <col min="11990" max="11990" width="11.83203125" style="76" customWidth="1"/>
    <col min="11991" max="11991" width="10.83203125" style="76" customWidth="1"/>
    <col min="11992" max="11992" width="1.83203125" style="76" customWidth="1"/>
    <col min="11993" max="11993" width="14.83203125" style="76" customWidth="1"/>
    <col min="11994" max="11994" width="3.1640625" style="76" customWidth="1"/>
    <col min="11995" max="12013" width="10.83203125" style="76"/>
    <col min="12014" max="12014" width="47.1640625" style="76" customWidth="1"/>
    <col min="12015" max="12015" width="12.83203125" style="76" customWidth="1"/>
    <col min="12016" max="12016" width="9.1640625" style="76" customWidth="1"/>
    <col min="12017" max="12017" width="8.5" style="76" customWidth="1"/>
    <col min="12018" max="12018" width="1.83203125" style="76" customWidth="1"/>
    <col min="12019" max="12019" width="12" style="76" customWidth="1"/>
    <col min="12020" max="12243" width="10.83203125" style="76"/>
    <col min="12244" max="12244" width="40.5" style="76" customWidth="1"/>
    <col min="12245" max="12245" width="12.5" style="76" customWidth="1"/>
    <col min="12246" max="12246" width="11.83203125" style="76" customWidth="1"/>
    <col min="12247" max="12247" width="10.83203125" style="76" customWidth="1"/>
    <col min="12248" max="12248" width="1.83203125" style="76" customWidth="1"/>
    <col min="12249" max="12249" width="14.83203125" style="76" customWidth="1"/>
    <col min="12250" max="12250" width="3.1640625" style="76" customWidth="1"/>
    <col min="12251" max="12269" width="10.83203125" style="76"/>
    <col min="12270" max="12270" width="47.1640625" style="76" customWidth="1"/>
    <col min="12271" max="12271" width="12.83203125" style="76" customWidth="1"/>
    <col min="12272" max="12272" width="9.1640625" style="76" customWidth="1"/>
    <col min="12273" max="12273" width="8.5" style="76" customWidth="1"/>
    <col min="12274" max="12274" width="1.83203125" style="76" customWidth="1"/>
    <col min="12275" max="12275" width="12" style="76" customWidth="1"/>
    <col min="12276" max="12499" width="10.83203125" style="76"/>
    <col min="12500" max="12500" width="40.5" style="76" customWidth="1"/>
    <col min="12501" max="12501" width="12.5" style="76" customWidth="1"/>
    <col min="12502" max="12502" width="11.83203125" style="76" customWidth="1"/>
    <col min="12503" max="12503" width="10.83203125" style="76" customWidth="1"/>
    <col min="12504" max="12504" width="1.83203125" style="76" customWidth="1"/>
    <col min="12505" max="12505" width="14.83203125" style="76" customWidth="1"/>
    <col min="12506" max="12506" width="3.1640625" style="76" customWidth="1"/>
    <col min="12507" max="12525" width="10.83203125" style="76"/>
    <col min="12526" max="12526" width="47.1640625" style="76" customWidth="1"/>
    <col min="12527" max="12527" width="12.83203125" style="76" customWidth="1"/>
    <col min="12528" max="12528" width="9.1640625" style="76" customWidth="1"/>
    <col min="12529" max="12529" width="8.5" style="76" customWidth="1"/>
    <col min="12530" max="12530" width="1.83203125" style="76" customWidth="1"/>
    <col min="12531" max="12531" width="12" style="76" customWidth="1"/>
    <col min="12532" max="12755" width="10.83203125" style="76"/>
    <col min="12756" max="12756" width="40.5" style="76" customWidth="1"/>
    <col min="12757" max="12757" width="12.5" style="76" customWidth="1"/>
    <col min="12758" max="12758" width="11.83203125" style="76" customWidth="1"/>
    <col min="12759" max="12759" width="10.83203125" style="76" customWidth="1"/>
    <col min="12760" max="12760" width="1.83203125" style="76" customWidth="1"/>
    <col min="12761" max="12761" width="14.83203125" style="76" customWidth="1"/>
    <col min="12762" max="12762" width="3.1640625" style="76" customWidth="1"/>
    <col min="12763" max="12781" width="10.83203125" style="76"/>
    <col min="12782" max="12782" width="47.1640625" style="76" customWidth="1"/>
    <col min="12783" max="12783" width="12.83203125" style="76" customWidth="1"/>
    <col min="12784" max="12784" width="9.1640625" style="76" customWidth="1"/>
    <col min="12785" max="12785" width="8.5" style="76" customWidth="1"/>
    <col min="12786" max="12786" width="1.83203125" style="76" customWidth="1"/>
    <col min="12787" max="12787" width="12" style="76" customWidth="1"/>
    <col min="12788" max="13011" width="10.83203125" style="76"/>
    <col min="13012" max="13012" width="40.5" style="76" customWidth="1"/>
    <col min="13013" max="13013" width="12.5" style="76" customWidth="1"/>
    <col min="13014" max="13014" width="11.83203125" style="76" customWidth="1"/>
    <col min="13015" max="13015" width="10.83203125" style="76" customWidth="1"/>
    <col min="13016" max="13016" width="1.83203125" style="76" customWidth="1"/>
    <col min="13017" max="13017" width="14.83203125" style="76" customWidth="1"/>
    <col min="13018" max="13018" width="3.1640625" style="76" customWidth="1"/>
    <col min="13019" max="13037" width="10.83203125" style="76"/>
    <col min="13038" max="13038" width="47.1640625" style="76" customWidth="1"/>
    <col min="13039" max="13039" width="12.83203125" style="76" customWidth="1"/>
    <col min="13040" max="13040" width="9.1640625" style="76" customWidth="1"/>
    <col min="13041" max="13041" width="8.5" style="76" customWidth="1"/>
    <col min="13042" max="13042" width="1.83203125" style="76" customWidth="1"/>
    <col min="13043" max="13043" width="12" style="76" customWidth="1"/>
    <col min="13044" max="13267" width="10.83203125" style="76"/>
    <col min="13268" max="13268" width="40.5" style="76" customWidth="1"/>
    <col min="13269" max="13269" width="12.5" style="76" customWidth="1"/>
    <col min="13270" max="13270" width="11.83203125" style="76" customWidth="1"/>
    <col min="13271" max="13271" width="10.83203125" style="76" customWidth="1"/>
    <col min="13272" max="13272" width="1.83203125" style="76" customWidth="1"/>
    <col min="13273" max="13273" width="14.83203125" style="76" customWidth="1"/>
    <col min="13274" max="13274" width="3.1640625" style="76" customWidth="1"/>
    <col min="13275" max="13293" width="10.83203125" style="76"/>
    <col min="13294" max="13294" width="47.1640625" style="76" customWidth="1"/>
    <col min="13295" max="13295" width="12.83203125" style="76" customWidth="1"/>
    <col min="13296" max="13296" width="9.1640625" style="76" customWidth="1"/>
    <col min="13297" max="13297" width="8.5" style="76" customWidth="1"/>
    <col min="13298" max="13298" width="1.83203125" style="76" customWidth="1"/>
    <col min="13299" max="13299" width="12" style="76" customWidth="1"/>
    <col min="13300" max="13523" width="10.83203125" style="76"/>
    <col min="13524" max="13524" width="40.5" style="76" customWidth="1"/>
    <col min="13525" max="13525" width="12.5" style="76" customWidth="1"/>
    <col min="13526" max="13526" width="11.83203125" style="76" customWidth="1"/>
    <col min="13527" max="13527" width="10.83203125" style="76" customWidth="1"/>
    <col min="13528" max="13528" width="1.83203125" style="76" customWidth="1"/>
    <col min="13529" max="13529" width="14.83203125" style="76" customWidth="1"/>
    <col min="13530" max="13530" width="3.1640625" style="76" customWidth="1"/>
    <col min="13531" max="13549" width="10.83203125" style="76"/>
    <col min="13550" max="13550" width="47.1640625" style="76" customWidth="1"/>
    <col min="13551" max="13551" width="12.83203125" style="76" customWidth="1"/>
    <col min="13552" max="13552" width="9.1640625" style="76" customWidth="1"/>
    <col min="13553" max="13553" width="8.5" style="76" customWidth="1"/>
    <col min="13554" max="13554" width="1.83203125" style="76" customWidth="1"/>
    <col min="13555" max="13555" width="12" style="76" customWidth="1"/>
    <col min="13556" max="13779" width="10.83203125" style="76"/>
    <col min="13780" max="13780" width="40.5" style="76" customWidth="1"/>
    <col min="13781" max="13781" width="12.5" style="76" customWidth="1"/>
    <col min="13782" max="13782" width="11.83203125" style="76" customWidth="1"/>
    <col min="13783" max="13783" width="10.83203125" style="76" customWidth="1"/>
    <col min="13784" max="13784" width="1.83203125" style="76" customWidth="1"/>
    <col min="13785" max="13785" width="14.83203125" style="76" customWidth="1"/>
    <col min="13786" max="13786" width="3.1640625" style="76" customWidth="1"/>
    <col min="13787" max="13805" width="10.83203125" style="76"/>
    <col min="13806" max="13806" width="47.1640625" style="76" customWidth="1"/>
    <col min="13807" max="13807" width="12.83203125" style="76" customWidth="1"/>
    <col min="13808" max="13808" width="9.1640625" style="76" customWidth="1"/>
    <col min="13809" max="13809" width="8.5" style="76" customWidth="1"/>
    <col min="13810" max="13810" width="1.83203125" style="76" customWidth="1"/>
    <col min="13811" max="13811" width="12" style="76" customWidth="1"/>
    <col min="13812" max="14035" width="10.83203125" style="76"/>
    <col min="14036" max="14036" width="40.5" style="76" customWidth="1"/>
    <col min="14037" max="14037" width="12.5" style="76" customWidth="1"/>
    <col min="14038" max="14038" width="11.83203125" style="76" customWidth="1"/>
    <col min="14039" max="14039" width="10.83203125" style="76" customWidth="1"/>
    <col min="14040" max="14040" width="1.83203125" style="76" customWidth="1"/>
    <col min="14041" max="14041" width="14.83203125" style="76" customWidth="1"/>
    <col min="14042" max="14042" width="3.1640625" style="76" customWidth="1"/>
    <col min="14043" max="14061" width="10.83203125" style="76"/>
    <col min="14062" max="14062" width="47.1640625" style="76" customWidth="1"/>
    <col min="14063" max="14063" width="12.83203125" style="76" customWidth="1"/>
    <col min="14064" max="14064" width="9.1640625" style="76" customWidth="1"/>
    <col min="14065" max="14065" width="8.5" style="76" customWidth="1"/>
    <col min="14066" max="14066" width="1.83203125" style="76" customWidth="1"/>
    <col min="14067" max="14067" width="12" style="76" customWidth="1"/>
    <col min="14068" max="14291" width="10.83203125" style="76"/>
    <col min="14292" max="14292" width="40.5" style="76" customWidth="1"/>
    <col min="14293" max="14293" width="12.5" style="76" customWidth="1"/>
    <col min="14294" max="14294" width="11.83203125" style="76" customWidth="1"/>
    <col min="14295" max="14295" width="10.83203125" style="76" customWidth="1"/>
    <col min="14296" max="14296" width="1.83203125" style="76" customWidth="1"/>
    <col min="14297" max="14297" width="14.83203125" style="76" customWidth="1"/>
    <col min="14298" max="14298" width="3.1640625" style="76" customWidth="1"/>
    <col min="14299" max="14317" width="10.83203125" style="76"/>
    <col min="14318" max="14318" width="47.1640625" style="76" customWidth="1"/>
    <col min="14319" max="14319" width="12.83203125" style="76" customWidth="1"/>
    <col min="14320" max="14320" width="9.1640625" style="76" customWidth="1"/>
    <col min="14321" max="14321" width="8.5" style="76" customWidth="1"/>
    <col min="14322" max="14322" width="1.83203125" style="76" customWidth="1"/>
    <col min="14323" max="14323" width="12" style="76" customWidth="1"/>
    <col min="14324" max="14547" width="10.83203125" style="76"/>
    <col min="14548" max="14548" width="40.5" style="76" customWidth="1"/>
    <col min="14549" max="14549" width="12.5" style="76" customWidth="1"/>
    <col min="14550" max="14550" width="11.83203125" style="76" customWidth="1"/>
    <col min="14551" max="14551" width="10.83203125" style="76" customWidth="1"/>
    <col min="14552" max="14552" width="1.83203125" style="76" customWidth="1"/>
    <col min="14553" max="14553" width="14.83203125" style="76" customWidth="1"/>
    <col min="14554" max="14554" width="3.1640625" style="76" customWidth="1"/>
    <col min="14555" max="14573" width="10.83203125" style="76"/>
    <col min="14574" max="14574" width="47.1640625" style="76" customWidth="1"/>
    <col min="14575" max="14575" width="12.83203125" style="76" customWidth="1"/>
    <col min="14576" max="14576" width="9.1640625" style="76" customWidth="1"/>
    <col min="14577" max="14577" width="8.5" style="76" customWidth="1"/>
    <col min="14578" max="14578" width="1.83203125" style="76" customWidth="1"/>
    <col min="14579" max="14579" width="12" style="76" customWidth="1"/>
    <col min="14580" max="14803" width="10.83203125" style="76"/>
    <col min="14804" max="14804" width="40.5" style="76" customWidth="1"/>
    <col min="14805" max="14805" width="12.5" style="76" customWidth="1"/>
    <col min="14806" max="14806" width="11.83203125" style="76" customWidth="1"/>
    <col min="14807" max="14807" width="10.83203125" style="76" customWidth="1"/>
    <col min="14808" max="14808" width="1.83203125" style="76" customWidth="1"/>
    <col min="14809" max="14809" width="14.83203125" style="76" customWidth="1"/>
    <col min="14810" max="14810" width="3.1640625" style="76" customWidth="1"/>
    <col min="14811" max="14829" width="10.83203125" style="76"/>
    <col min="14830" max="14830" width="47.1640625" style="76" customWidth="1"/>
    <col min="14831" max="14831" width="12.83203125" style="76" customWidth="1"/>
    <col min="14832" max="14832" width="9.1640625" style="76" customWidth="1"/>
    <col min="14833" max="14833" width="8.5" style="76" customWidth="1"/>
    <col min="14834" max="14834" width="1.83203125" style="76" customWidth="1"/>
    <col min="14835" max="14835" width="12" style="76" customWidth="1"/>
    <col min="14836" max="15059" width="10.83203125" style="76"/>
    <col min="15060" max="15060" width="40.5" style="76" customWidth="1"/>
    <col min="15061" max="15061" width="12.5" style="76" customWidth="1"/>
    <col min="15062" max="15062" width="11.83203125" style="76" customWidth="1"/>
    <col min="15063" max="15063" width="10.83203125" style="76" customWidth="1"/>
    <col min="15064" max="15064" width="1.83203125" style="76" customWidth="1"/>
    <col min="15065" max="15065" width="14.83203125" style="76" customWidth="1"/>
    <col min="15066" max="15066" width="3.1640625" style="76" customWidth="1"/>
    <col min="15067" max="15085" width="10.83203125" style="76"/>
    <col min="15086" max="15086" width="47.1640625" style="76" customWidth="1"/>
    <col min="15087" max="15087" width="12.83203125" style="76" customWidth="1"/>
    <col min="15088" max="15088" width="9.1640625" style="76" customWidth="1"/>
    <col min="15089" max="15089" width="8.5" style="76" customWidth="1"/>
    <col min="15090" max="15090" width="1.83203125" style="76" customWidth="1"/>
    <col min="15091" max="15091" width="12" style="76" customWidth="1"/>
    <col min="15092" max="15315" width="10.83203125" style="76"/>
    <col min="15316" max="15316" width="40.5" style="76" customWidth="1"/>
    <col min="15317" max="15317" width="12.5" style="76" customWidth="1"/>
    <col min="15318" max="15318" width="11.83203125" style="76" customWidth="1"/>
    <col min="15319" max="15319" width="10.83203125" style="76" customWidth="1"/>
    <col min="15320" max="15320" width="1.83203125" style="76" customWidth="1"/>
    <col min="15321" max="15321" width="14.83203125" style="76" customWidth="1"/>
    <col min="15322" max="15322" width="3.1640625" style="76" customWidth="1"/>
    <col min="15323" max="15341" width="10.83203125" style="76"/>
    <col min="15342" max="15342" width="47.1640625" style="76" customWidth="1"/>
    <col min="15343" max="15343" width="12.83203125" style="76" customWidth="1"/>
    <col min="15344" max="15344" width="9.1640625" style="76" customWidth="1"/>
    <col min="15345" max="15345" width="8.5" style="76" customWidth="1"/>
    <col min="15346" max="15346" width="1.83203125" style="76" customWidth="1"/>
    <col min="15347" max="15347" width="12" style="76" customWidth="1"/>
    <col min="15348" max="15571" width="10.83203125" style="76"/>
    <col min="15572" max="15572" width="40.5" style="76" customWidth="1"/>
    <col min="15573" max="15573" width="12.5" style="76" customWidth="1"/>
    <col min="15574" max="15574" width="11.83203125" style="76" customWidth="1"/>
    <col min="15575" max="15575" width="10.83203125" style="76" customWidth="1"/>
    <col min="15576" max="15576" width="1.83203125" style="76" customWidth="1"/>
    <col min="15577" max="15577" width="14.83203125" style="76" customWidth="1"/>
    <col min="15578" max="15578" width="3.1640625" style="76" customWidth="1"/>
    <col min="15579" max="15597" width="10.83203125" style="76"/>
    <col min="15598" max="15598" width="47.1640625" style="76" customWidth="1"/>
    <col min="15599" max="15599" width="12.83203125" style="76" customWidth="1"/>
    <col min="15600" max="15600" width="9.1640625" style="76" customWidth="1"/>
    <col min="15601" max="15601" width="8.5" style="76" customWidth="1"/>
    <col min="15602" max="15602" width="1.83203125" style="76" customWidth="1"/>
    <col min="15603" max="15603" width="12" style="76" customWidth="1"/>
    <col min="15604" max="15827" width="10.83203125" style="76"/>
    <col min="15828" max="15828" width="40.5" style="76" customWidth="1"/>
    <col min="15829" max="15829" width="12.5" style="76" customWidth="1"/>
    <col min="15830" max="15830" width="11.83203125" style="76" customWidth="1"/>
    <col min="15831" max="15831" width="10.83203125" style="76" customWidth="1"/>
    <col min="15832" max="15832" width="1.83203125" style="76" customWidth="1"/>
    <col min="15833" max="15833" width="14.83203125" style="76" customWidth="1"/>
    <col min="15834" max="15834" width="3.1640625" style="76" customWidth="1"/>
    <col min="15835" max="15853" width="10.83203125" style="76"/>
    <col min="15854" max="15854" width="47.1640625" style="76" customWidth="1"/>
    <col min="15855" max="15855" width="12.83203125" style="76" customWidth="1"/>
    <col min="15856" max="15856" width="9.1640625" style="76" customWidth="1"/>
    <col min="15857" max="15857" width="8.5" style="76" customWidth="1"/>
    <col min="15858" max="15858" width="1.83203125" style="76" customWidth="1"/>
    <col min="15859" max="15859" width="12" style="76" customWidth="1"/>
    <col min="15860" max="16083" width="10.83203125" style="76"/>
    <col min="16084" max="16084" width="40.5" style="76" customWidth="1"/>
    <col min="16085" max="16085" width="12.5" style="76" customWidth="1"/>
    <col min="16086" max="16086" width="11.83203125" style="76" customWidth="1"/>
    <col min="16087" max="16087" width="10.83203125" style="76" customWidth="1"/>
    <col min="16088" max="16088" width="1.83203125" style="76" customWidth="1"/>
    <col min="16089" max="16089" width="14.83203125" style="76" customWidth="1"/>
    <col min="16090" max="16090" width="3.1640625" style="76" customWidth="1"/>
    <col min="16091" max="16109" width="10.83203125" style="76"/>
    <col min="16110" max="16110" width="47.1640625" style="76" customWidth="1"/>
    <col min="16111" max="16111" width="12.83203125" style="76" customWidth="1"/>
    <col min="16112" max="16112" width="9.1640625" style="76" customWidth="1"/>
    <col min="16113" max="16113" width="8.5" style="76" customWidth="1"/>
    <col min="16114" max="16114" width="1.83203125" style="76" customWidth="1"/>
    <col min="16115" max="16115" width="12" style="76" customWidth="1"/>
    <col min="16116" max="16339" width="10.83203125" style="76"/>
    <col min="16340" max="16340" width="40.5" style="76" customWidth="1"/>
    <col min="16341" max="16341" width="12.5" style="76" customWidth="1"/>
    <col min="16342" max="16342" width="11.83203125" style="76" customWidth="1"/>
    <col min="16343" max="16343" width="10.83203125" style="76" customWidth="1"/>
    <col min="16344" max="16344" width="1.83203125" style="76" customWidth="1"/>
    <col min="16345" max="16345" width="14.83203125" style="76" customWidth="1"/>
    <col min="16346" max="16346" width="3.1640625" style="76" customWidth="1"/>
    <col min="16347" max="16384" width="10.83203125" style="76"/>
  </cols>
  <sheetData>
    <row r="1" spans="1:6" ht="12.75" customHeight="1" x14ac:dyDescent="0.35">
      <c r="A1" s="76" t="s">
        <v>423</v>
      </c>
    </row>
    <row r="2" spans="1:6" x14ac:dyDescent="0.35">
      <c r="A2" s="265"/>
      <c r="B2" s="265"/>
    </row>
    <row r="3" spans="1:6" x14ac:dyDescent="0.35">
      <c r="A3" s="150"/>
      <c r="B3" s="150"/>
      <c r="C3" s="88"/>
      <c r="D3" s="88"/>
      <c r="E3" s="88"/>
      <c r="F3" s="115" t="s">
        <v>140</v>
      </c>
    </row>
    <row r="4" spans="1:6" ht="43.5" x14ac:dyDescent="0.35">
      <c r="A4" s="151"/>
      <c r="B4" s="266" t="s">
        <v>139</v>
      </c>
      <c r="C4" s="266"/>
      <c r="D4" s="266"/>
      <c r="E4" s="152"/>
      <c r="F4" s="139" t="s">
        <v>138</v>
      </c>
    </row>
    <row r="5" spans="1:6" ht="25.5" customHeight="1" x14ac:dyDescent="0.35">
      <c r="A5" s="81"/>
      <c r="B5" s="116">
        <v>2022</v>
      </c>
      <c r="C5" s="116">
        <v>2023</v>
      </c>
      <c r="D5" s="90" t="s">
        <v>137</v>
      </c>
      <c r="E5" s="116"/>
      <c r="F5" s="90" t="s">
        <v>137</v>
      </c>
    </row>
    <row r="6" spans="1:6" ht="12.75" customHeight="1" x14ac:dyDescent="0.35">
      <c r="A6" s="77"/>
      <c r="B6" s="121"/>
      <c r="C6" s="121"/>
      <c r="D6" s="91"/>
      <c r="E6" s="121"/>
      <c r="F6" s="91"/>
    </row>
    <row r="7" spans="1:6" x14ac:dyDescent="0.35">
      <c r="B7" s="264" t="s">
        <v>136</v>
      </c>
      <c r="C7" s="264"/>
      <c r="D7" s="264"/>
      <c r="E7" s="264"/>
      <c r="F7" s="264"/>
    </row>
    <row r="8" spans="1:6" x14ac:dyDescent="0.35">
      <c r="A8" s="153"/>
      <c r="B8" s="154"/>
      <c r="C8" s="154"/>
      <c r="D8" s="154"/>
      <c r="E8" s="155"/>
      <c r="F8" s="155"/>
    </row>
    <row r="9" spans="1:6" x14ac:dyDescent="0.35">
      <c r="A9" s="137" t="s">
        <v>135</v>
      </c>
      <c r="B9" s="159">
        <v>66405.739651306154</v>
      </c>
      <c r="C9" s="159">
        <v>67189.354966425046</v>
      </c>
      <c r="D9" s="160">
        <v>1.1800415434473348</v>
      </c>
      <c r="E9" s="160"/>
      <c r="F9" s="161">
        <v>-2.704211295430607</v>
      </c>
    </row>
    <row r="10" spans="1:6" ht="16.5" x14ac:dyDescent="0.35">
      <c r="A10" s="76" t="s">
        <v>424</v>
      </c>
      <c r="B10" s="155">
        <v>6139.6184643654005</v>
      </c>
      <c r="C10" s="155">
        <v>6736.5186765940634</v>
      </c>
      <c r="D10" s="144">
        <v>9.7221059532134841</v>
      </c>
      <c r="E10" s="155"/>
      <c r="F10" s="162">
        <v>7.1981220920407516</v>
      </c>
    </row>
    <row r="11" spans="1:6" ht="16.5" x14ac:dyDescent="0.35">
      <c r="A11" s="76" t="s">
        <v>426</v>
      </c>
      <c r="B11" s="155">
        <v>1259.7442126799999</v>
      </c>
      <c r="C11" s="155">
        <v>1259.7442126799999</v>
      </c>
      <c r="D11" s="144">
        <v>0</v>
      </c>
      <c r="E11" s="155"/>
      <c r="F11" s="162">
        <v>0</v>
      </c>
    </row>
    <row r="12" spans="1:6" x14ac:dyDescent="0.35">
      <c r="A12" s="134" t="s">
        <v>134</v>
      </c>
      <c r="B12" s="159">
        <v>71285.613902991565</v>
      </c>
      <c r="C12" s="159">
        <v>72666.129430339119</v>
      </c>
      <c r="D12" s="160">
        <v>1.9365976552102322</v>
      </c>
      <c r="E12" s="159"/>
      <c r="F12" s="161">
        <v>-1.8991409420373428</v>
      </c>
    </row>
    <row r="13" spans="1:6" x14ac:dyDescent="0.35">
      <c r="A13" s="136" t="s">
        <v>122</v>
      </c>
      <c r="B13" s="155">
        <v>36548.54403297566</v>
      </c>
      <c r="C13" s="155">
        <v>35179.839531678248</v>
      </c>
      <c r="D13" s="144">
        <v>-3.7448947352389976</v>
      </c>
      <c r="E13" s="155"/>
      <c r="F13" s="162">
        <v>-1.295467919220624</v>
      </c>
    </row>
    <row r="14" spans="1:6" x14ac:dyDescent="0.35">
      <c r="A14" s="163" t="s">
        <v>133</v>
      </c>
      <c r="B14" s="159">
        <v>34737.06987001589</v>
      </c>
      <c r="C14" s="159">
        <v>37486.289898660871</v>
      </c>
      <c r="D14" s="160">
        <v>7.9143694011394841</v>
      </c>
      <c r="E14" s="159"/>
      <c r="F14" s="161">
        <v>-2.5342944002448231</v>
      </c>
    </row>
    <row r="15" spans="1:6" x14ac:dyDescent="0.35">
      <c r="A15" s="163"/>
      <c r="B15" s="154"/>
      <c r="C15" s="154"/>
      <c r="D15" s="154"/>
      <c r="E15" s="155"/>
      <c r="F15" s="155"/>
    </row>
    <row r="16" spans="1:6" x14ac:dyDescent="0.35">
      <c r="B16" s="264" t="s">
        <v>132</v>
      </c>
      <c r="C16" s="264"/>
      <c r="D16" s="264"/>
      <c r="E16" s="264"/>
      <c r="F16" s="264"/>
    </row>
    <row r="17" spans="1:8" x14ac:dyDescent="0.35">
      <c r="B17" s="155"/>
      <c r="C17" s="155"/>
      <c r="D17" s="155"/>
      <c r="E17" s="157"/>
      <c r="F17" s="162"/>
    </row>
    <row r="18" spans="1:8" x14ac:dyDescent="0.35">
      <c r="A18" s="137" t="s">
        <v>131</v>
      </c>
      <c r="B18" s="159">
        <v>3049.8032927890249</v>
      </c>
      <c r="C18" s="159">
        <v>3229.7957642368974</v>
      </c>
      <c r="D18" s="160">
        <v>5.9017731364330253</v>
      </c>
      <c r="E18" s="164"/>
      <c r="F18" s="161">
        <v>-0.57549093036841359</v>
      </c>
    </row>
    <row r="19" spans="1:8" ht="16.5" x14ac:dyDescent="0.35">
      <c r="A19" s="76" t="s">
        <v>424</v>
      </c>
      <c r="B19" s="155">
        <v>0</v>
      </c>
      <c r="C19" s="155">
        <v>0</v>
      </c>
      <c r="D19" s="155">
        <v>0</v>
      </c>
      <c r="F19" s="155">
        <v>0</v>
      </c>
    </row>
    <row r="20" spans="1:8" ht="16.5" x14ac:dyDescent="0.35">
      <c r="A20" s="76" t="s">
        <v>425</v>
      </c>
      <c r="B20" s="155">
        <v>282</v>
      </c>
      <c r="C20" s="155">
        <v>288</v>
      </c>
      <c r="D20" s="155">
        <v>2.1276595744680851</v>
      </c>
      <c r="E20" s="155"/>
      <c r="F20" s="155">
        <v>2.8095656083744451</v>
      </c>
    </row>
    <row r="21" spans="1:8" x14ac:dyDescent="0.35">
      <c r="A21" s="134" t="s">
        <v>130</v>
      </c>
      <c r="B21" s="159">
        <v>2767.8032927890249</v>
      </c>
      <c r="C21" s="159">
        <v>2941.795764236897</v>
      </c>
      <c r="D21" s="160">
        <v>6.2863019168007979</v>
      </c>
      <c r="E21" s="134"/>
      <c r="F21" s="161">
        <v>-0.92038030397836801</v>
      </c>
    </row>
    <row r="22" spans="1:8" x14ac:dyDescent="0.35">
      <c r="A22" s="136" t="s">
        <v>122</v>
      </c>
      <c r="B22" s="155">
        <v>519.15917264107577</v>
      </c>
      <c r="C22" s="155">
        <v>551.68821404725918</v>
      </c>
      <c r="D22" s="144">
        <v>6.2657163969002214</v>
      </c>
      <c r="E22" s="157"/>
      <c r="F22" s="162">
        <v>0.34117006549258999</v>
      </c>
    </row>
    <row r="23" spans="1:8" x14ac:dyDescent="0.35">
      <c r="A23" s="163" t="s">
        <v>129</v>
      </c>
      <c r="B23" s="159">
        <v>2248.6441201479493</v>
      </c>
      <c r="C23" s="159">
        <v>2390.1075501896375</v>
      </c>
      <c r="D23" s="160">
        <v>6.2910546303957036</v>
      </c>
      <c r="E23" s="164"/>
      <c r="F23" s="161">
        <v>-1.2116426874703621</v>
      </c>
    </row>
    <row r="24" spans="1:8" x14ac:dyDescent="0.35">
      <c r="B24" s="155"/>
      <c r="C24" s="155"/>
      <c r="D24" s="155"/>
      <c r="E24" s="157"/>
      <c r="F24" s="162"/>
    </row>
    <row r="25" spans="1:8" x14ac:dyDescent="0.35">
      <c r="B25" s="264" t="s">
        <v>128</v>
      </c>
      <c r="C25" s="264"/>
      <c r="D25" s="264"/>
      <c r="E25" s="264"/>
      <c r="F25" s="264"/>
    </row>
    <row r="26" spans="1:8" x14ac:dyDescent="0.35">
      <c r="B26" s="155"/>
      <c r="C26" s="155"/>
      <c r="D26" s="155"/>
      <c r="E26" s="157"/>
      <c r="F26" s="162"/>
    </row>
    <row r="27" spans="1:8" x14ac:dyDescent="0.35">
      <c r="A27" s="137" t="s">
        <v>127</v>
      </c>
      <c r="B27" s="159">
        <v>1470.9797830891539</v>
      </c>
      <c r="C27" s="159">
        <v>1411.9983279099017</v>
      </c>
      <c r="D27" s="160">
        <v>-4.0096713671609585</v>
      </c>
      <c r="E27" s="164"/>
      <c r="F27" s="161">
        <v>-0.48300343777407118</v>
      </c>
    </row>
    <row r="28" spans="1:8" ht="16.5" x14ac:dyDescent="0.35">
      <c r="A28" s="76" t="s">
        <v>424</v>
      </c>
      <c r="B28" s="155">
        <v>0</v>
      </c>
      <c r="C28" s="155">
        <v>0</v>
      </c>
      <c r="D28" s="155">
        <v>0</v>
      </c>
      <c r="F28" s="155">
        <v>0</v>
      </c>
    </row>
    <row r="29" spans="1:8" ht="16.5" x14ac:dyDescent="0.35">
      <c r="A29" s="76" t="s">
        <v>426</v>
      </c>
      <c r="B29" s="155">
        <v>58.391754856931996</v>
      </c>
      <c r="C29" s="155">
        <v>58.391754856931996</v>
      </c>
      <c r="D29" s="144">
        <v>0</v>
      </c>
      <c r="F29" s="162">
        <v>0</v>
      </c>
    </row>
    <row r="30" spans="1:8" x14ac:dyDescent="0.35">
      <c r="A30" s="134" t="s">
        <v>126</v>
      </c>
      <c r="B30" s="159">
        <v>1412.5880282322219</v>
      </c>
      <c r="C30" s="159">
        <v>1353.6065730529697</v>
      </c>
      <c r="D30" s="160">
        <v>-4.1754180270849606</v>
      </c>
      <c r="E30" s="134"/>
      <c r="F30" s="161">
        <v>-0.50296921531845451</v>
      </c>
      <c r="G30" s="155"/>
      <c r="H30" s="155"/>
    </row>
    <row r="31" spans="1:8" x14ac:dyDescent="0.35">
      <c r="A31" s="136" t="s">
        <v>122</v>
      </c>
      <c r="B31" s="155">
        <v>786.60966069240749</v>
      </c>
      <c r="C31" s="155">
        <v>773.60535282869375</v>
      </c>
      <c r="D31" s="144">
        <v>-1.6532097828886039</v>
      </c>
      <c r="E31" s="157"/>
      <c r="F31" s="162">
        <v>1.9046344685056373</v>
      </c>
    </row>
    <row r="32" spans="1:8" x14ac:dyDescent="0.35">
      <c r="A32" s="163" t="s">
        <v>125</v>
      </c>
      <c r="B32" s="159">
        <v>625.9783675398146</v>
      </c>
      <c r="C32" s="159">
        <v>580.00122022427615</v>
      </c>
      <c r="D32" s="160">
        <v>-7.3448460361713899</v>
      </c>
      <c r="E32" s="164"/>
      <c r="F32" s="161">
        <v>-3.5283841737582424</v>
      </c>
    </row>
    <row r="33" spans="1:6" x14ac:dyDescent="0.35">
      <c r="B33" s="155"/>
      <c r="C33" s="155"/>
      <c r="D33" s="155"/>
      <c r="E33" s="157"/>
      <c r="F33" s="162"/>
    </row>
    <row r="34" spans="1:6" x14ac:dyDescent="0.35">
      <c r="B34" s="264" t="s">
        <v>124</v>
      </c>
      <c r="C34" s="264"/>
      <c r="D34" s="264"/>
      <c r="E34" s="264"/>
      <c r="F34" s="264"/>
    </row>
    <row r="35" spans="1:6" x14ac:dyDescent="0.35">
      <c r="B35" s="155"/>
      <c r="C35" s="155"/>
      <c r="D35" s="155"/>
      <c r="E35" s="157"/>
      <c r="F35" s="162"/>
    </row>
    <row r="36" spans="1:6" ht="26.25" customHeight="1" x14ac:dyDescent="0.35">
      <c r="A36" s="96" t="s">
        <v>123</v>
      </c>
      <c r="B36" s="159">
        <v>75466.005224012813</v>
      </c>
      <c r="C36" s="159">
        <v>76961.531767628971</v>
      </c>
      <c r="D36" s="160">
        <v>1.9817221531427902</v>
      </c>
      <c r="E36" s="164"/>
      <c r="F36" s="161">
        <v>-1.8371099339099657</v>
      </c>
    </row>
    <row r="37" spans="1:6" x14ac:dyDescent="0.35">
      <c r="A37" s="136" t="s">
        <v>122</v>
      </c>
      <c r="B37" s="155">
        <v>37854.312866309134</v>
      </c>
      <c r="C37" s="155">
        <v>36505.133098554194</v>
      </c>
      <c r="D37" s="144">
        <v>-3.5641375198642931</v>
      </c>
      <c r="E37" s="157"/>
      <c r="F37" s="162">
        <v>-1.2065241022416002</v>
      </c>
    </row>
    <row r="38" spans="1:6" ht="28.5" customHeight="1" x14ac:dyDescent="0.35">
      <c r="A38" s="165" t="s">
        <v>121</v>
      </c>
      <c r="B38" s="159">
        <v>37611.692357703658</v>
      </c>
      <c r="C38" s="159">
        <v>40456.398669074792</v>
      </c>
      <c r="D38" s="160">
        <v>7.5633563209991497</v>
      </c>
      <c r="E38" s="164"/>
      <c r="F38" s="161">
        <v>-2.471763464892212</v>
      </c>
    </row>
    <row r="39" spans="1:6" x14ac:dyDescent="0.35">
      <c r="A39" s="88"/>
      <c r="B39" s="156"/>
      <c r="C39" s="156"/>
      <c r="D39" s="156"/>
      <c r="E39" s="156"/>
      <c r="F39" s="156"/>
    </row>
    <row r="40" spans="1:6" x14ac:dyDescent="0.35">
      <c r="B40" s="157"/>
      <c r="C40" s="157"/>
      <c r="D40" s="157"/>
      <c r="E40" s="157"/>
      <c r="F40" s="157"/>
    </row>
    <row r="41" spans="1:6" ht="16.5" x14ac:dyDescent="0.35">
      <c r="A41" s="166" t="s">
        <v>419</v>
      </c>
      <c r="B41" s="157"/>
      <c r="C41" s="157"/>
      <c r="D41" s="157"/>
      <c r="E41" s="157"/>
      <c r="F41" s="157"/>
    </row>
    <row r="42" spans="1:6" x14ac:dyDescent="0.35">
      <c r="A42" s="157"/>
      <c r="B42" s="157"/>
      <c r="C42" s="157"/>
      <c r="D42" s="157"/>
      <c r="E42" s="157"/>
      <c r="F42" s="157"/>
    </row>
    <row r="43" spans="1:6" ht="16.5" x14ac:dyDescent="0.35">
      <c r="A43" s="122" t="s">
        <v>427</v>
      </c>
      <c r="B43" s="155"/>
      <c r="C43" s="155"/>
      <c r="D43" s="155"/>
      <c r="E43" s="155"/>
      <c r="F43" s="155"/>
    </row>
    <row r="44" spans="1:6" x14ac:dyDescent="0.35">
      <c r="A44" s="76" t="s">
        <v>120</v>
      </c>
      <c r="B44" s="155"/>
      <c r="C44" s="155"/>
      <c r="D44" s="155"/>
      <c r="E44" s="155"/>
      <c r="F44" s="155"/>
    </row>
    <row r="45" spans="1:6" x14ac:dyDescent="0.35">
      <c r="A45" s="76" t="s">
        <v>119</v>
      </c>
      <c r="B45" s="155"/>
      <c r="C45" s="155"/>
      <c r="D45" s="155"/>
      <c r="E45" s="155"/>
      <c r="F45" s="155"/>
    </row>
    <row r="46" spans="1:6" ht="16.5" x14ac:dyDescent="0.35">
      <c r="A46" s="76" t="s">
        <v>454</v>
      </c>
      <c r="B46" s="155"/>
      <c r="C46" s="155"/>
      <c r="D46" s="155"/>
      <c r="E46" s="155"/>
      <c r="F46" s="155"/>
    </row>
    <row r="47" spans="1:6" x14ac:dyDescent="0.35">
      <c r="B47" s="155"/>
      <c r="C47" s="155"/>
      <c r="D47" s="155"/>
      <c r="E47" s="155"/>
      <c r="F47" s="155"/>
    </row>
    <row r="48" spans="1:6" x14ac:dyDescent="0.35">
      <c r="A48" s="76" t="s">
        <v>118</v>
      </c>
    </row>
  </sheetData>
  <mergeCells count="6">
    <mergeCell ref="B34:F34"/>
    <mergeCell ref="A2:B2"/>
    <mergeCell ref="B4:D4"/>
    <mergeCell ref="B7:F7"/>
    <mergeCell ref="B16:F16"/>
    <mergeCell ref="B25:F25"/>
  </mergeCells>
  <pageMargins left="0.23622047244094491" right="0.23622047244094491" top="0.98425196850393704" bottom="0.98425196850393704" header="0.51181102362204722" footer="0.51181102362204722"/>
  <pageSetup paperSize="0" scale="91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54B6D7-508A-486E-B157-1ABFA3506A8A}">
  <dimension ref="A1:G30"/>
  <sheetViews>
    <sheetView zoomScale="70" zoomScaleNormal="70" workbookViewId="0">
      <selection activeCell="A2" sqref="A2:B2"/>
    </sheetView>
  </sheetViews>
  <sheetFormatPr defaultColWidth="8.83203125" defaultRowHeight="14.5" x14ac:dyDescent="0.35"/>
  <cols>
    <col min="1" max="1" width="41.1640625" style="149" customWidth="1"/>
    <col min="2" max="3" width="8.83203125" style="149"/>
    <col min="4" max="4" width="13.1640625" style="149" customWidth="1"/>
    <col min="5" max="5" width="11.1640625" style="149" customWidth="1"/>
    <col min="6" max="6" width="2.5" style="149" customWidth="1"/>
    <col min="7" max="7" width="12.1640625" style="149" customWidth="1"/>
    <col min="8" max="234" width="8.83203125" style="149"/>
    <col min="235" max="235" width="54" style="149" customWidth="1"/>
    <col min="236" max="237" width="8.83203125" style="149"/>
    <col min="238" max="238" width="13.1640625" style="149" customWidth="1"/>
    <col min="239" max="239" width="8.83203125" style="149"/>
    <col min="240" max="240" width="2.5" style="149" customWidth="1"/>
    <col min="241" max="241" width="17" style="149" customWidth="1"/>
    <col min="242" max="490" width="8.83203125" style="149"/>
    <col min="491" max="491" width="54" style="149" customWidth="1"/>
    <col min="492" max="493" width="8.83203125" style="149"/>
    <col min="494" max="494" width="13.1640625" style="149" customWidth="1"/>
    <col min="495" max="495" width="8.83203125" style="149"/>
    <col min="496" max="496" width="2.5" style="149" customWidth="1"/>
    <col min="497" max="497" width="17" style="149" customWidth="1"/>
    <col min="498" max="746" width="8.83203125" style="149"/>
    <col min="747" max="747" width="54" style="149" customWidth="1"/>
    <col min="748" max="749" width="8.83203125" style="149"/>
    <col min="750" max="750" width="13.1640625" style="149" customWidth="1"/>
    <col min="751" max="751" width="8.83203125" style="149"/>
    <col min="752" max="752" width="2.5" style="149" customWidth="1"/>
    <col min="753" max="753" width="17" style="149" customWidth="1"/>
    <col min="754" max="1002" width="8.83203125" style="149"/>
    <col min="1003" max="1003" width="54" style="149" customWidth="1"/>
    <col min="1004" max="1005" width="8.83203125" style="149"/>
    <col min="1006" max="1006" width="13.1640625" style="149" customWidth="1"/>
    <col min="1007" max="1007" width="8.83203125" style="149"/>
    <col min="1008" max="1008" width="2.5" style="149" customWidth="1"/>
    <col min="1009" max="1009" width="17" style="149" customWidth="1"/>
    <col min="1010" max="1258" width="8.83203125" style="149"/>
    <col min="1259" max="1259" width="54" style="149" customWidth="1"/>
    <col min="1260" max="1261" width="8.83203125" style="149"/>
    <col min="1262" max="1262" width="13.1640625" style="149" customWidth="1"/>
    <col min="1263" max="1263" width="8.83203125" style="149"/>
    <col min="1264" max="1264" width="2.5" style="149" customWidth="1"/>
    <col min="1265" max="1265" width="17" style="149" customWidth="1"/>
    <col min="1266" max="1514" width="8.83203125" style="149"/>
    <col min="1515" max="1515" width="54" style="149" customWidth="1"/>
    <col min="1516" max="1517" width="8.83203125" style="149"/>
    <col min="1518" max="1518" width="13.1640625" style="149" customWidth="1"/>
    <col min="1519" max="1519" width="8.83203125" style="149"/>
    <col min="1520" max="1520" width="2.5" style="149" customWidth="1"/>
    <col min="1521" max="1521" width="17" style="149" customWidth="1"/>
    <col min="1522" max="1770" width="8.83203125" style="149"/>
    <col min="1771" max="1771" width="54" style="149" customWidth="1"/>
    <col min="1772" max="1773" width="8.83203125" style="149"/>
    <col min="1774" max="1774" width="13.1640625" style="149" customWidth="1"/>
    <col min="1775" max="1775" width="8.83203125" style="149"/>
    <col min="1776" max="1776" width="2.5" style="149" customWidth="1"/>
    <col min="1777" max="1777" width="17" style="149" customWidth="1"/>
    <col min="1778" max="2026" width="8.83203125" style="149"/>
    <col min="2027" max="2027" width="54" style="149" customWidth="1"/>
    <col min="2028" max="2029" width="8.83203125" style="149"/>
    <col min="2030" max="2030" width="13.1640625" style="149" customWidth="1"/>
    <col min="2031" max="2031" width="8.83203125" style="149"/>
    <col min="2032" max="2032" width="2.5" style="149" customWidth="1"/>
    <col min="2033" max="2033" width="17" style="149" customWidth="1"/>
    <col min="2034" max="2282" width="8.83203125" style="149"/>
    <col min="2283" max="2283" width="54" style="149" customWidth="1"/>
    <col min="2284" max="2285" width="8.83203125" style="149"/>
    <col min="2286" max="2286" width="13.1640625" style="149" customWidth="1"/>
    <col min="2287" max="2287" width="8.83203125" style="149"/>
    <col min="2288" max="2288" width="2.5" style="149" customWidth="1"/>
    <col min="2289" max="2289" width="17" style="149" customWidth="1"/>
    <col min="2290" max="2538" width="8.83203125" style="149"/>
    <col min="2539" max="2539" width="54" style="149" customWidth="1"/>
    <col min="2540" max="2541" width="8.83203125" style="149"/>
    <col min="2542" max="2542" width="13.1640625" style="149" customWidth="1"/>
    <col min="2543" max="2543" width="8.83203125" style="149"/>
    <col min="2544" max="2544" width="2.5" style="149" customWidth="1"/>
    <col min="2545" max="2545" width="17" style="149" customWidth="1"/>
    <col min="2546" max="2794" width="8.83203125" style="149"/>
    <col min="2795" max="2795" width="54" style="149" customWidth="1"/>
    <col min="2796" max="2797" width="8.83203125" style="149"/>
    <col min="2798" max="2798" width="13.1640625" style="149" customWidth="1"/>
    <col min="2799" max="2799" width="8.83203125" style="149"/>
    <col min="2800" max="2800" width="2.5" style="149" customWidth="1"/>
    <col min="2801" max="2801" width="17" style="149" customWidth="1"/>
    <col min="2802" max="3050" width="8.83203125" style="149"/>
    <col min="3051" max="3051" width="54" style="149" customWidth="1"/>
    <col min="3052" max="3053" width="8.83203125" style="149"/>
    <col min="3054" max="3054" width="13.1640625" style="149" customWidth="1"/>
    <col min="3055" max="3055" width="8.83203125" style="149"/>
    <col min="3056" max="3056" width="2.5" style="149" customWidth="1"/>
    <col min="3057" max="3057" width="17" style="149" customWidth="1"/>
    <col min="3058" max="3306" width="8.83203125" style="149"/>
    <col min="3307" max="3307" width="54" style="149" customWidth="1"/>
    <col min="3308" max="3309" width="8.83203125" style="149"/>
    <col min="3310" max="3310" width="13.1640625" style="149" customWidth="1"/>
    <col min="3311" max="3311" width="8.83203125" style="149"/>
    <col min="3312" max="3312" width="2.5" style="149" customWidth="1"/>
    <col min="3313" max="3313" width="17" style="149" customWidth="1"/>
    <col min="3314" max="3562" width="8.83203125" style="149"/>
    <col min="3563" max="3563" width="54" style="149" customWidth="1"/>
    <col min="3564" max="3565" width="8.83203125" style="149"/>
    <col min="3566" max="3566" width="13.1640625" style="149" customWidth="1"/>
    <col min="3567" max="3567" width="8.83203125" style="149"/>
    <col min="3568" max="3568" width="2.5" style="149" customWidth="1"/>
    <col min="3569" max="3569" width="17" style="149" customWidth="1"/>
    <col min="3570" max="3818" width="8.83203125" style="149"/>
    <col min="3819" max="3819" width="54" style="149" customWidth="1"/>
    <col min="3820" max="3821" width="8.83203125" style="149"/>
    <col min="3822" max="3822" width="13.1640625" style="149" customWidth="1"/>
    <col min="3823" max="3823" width="8.83203125" style="149"/>
    <col min="3824" max="3824" width="2.5" style="149" customWidth="1"/>
    <col min="3825" max="3825" width="17" style="149" customWidth="1"/>
    <col min="3826" max="4074" width="8.83203125" style="149"/>
    <col min="4075" max="4075" width="54" style="149" customWidth="1"/>
    <col min="4076" max="4077" width="8.83203125" style="149"/>
    <col min="4078" max="4078" width="13.1640625" style="149" customWidth="1"/>
    <col min="4079" max="4079" width="8.83203125" style="149"/>
    <col min="4080" max="4080" width="2.5" style="149" customWidth="1"/>
    <col min="4081" max="4081" width="17" style="149" customWidth="1"/>
    <col min="4082" max="4330" width="8.83203125" style="149"/>
    <col min="4331" max="4331" width="54" style="149" customWidth="1"/>
    <col min="4332" max="4333" width="8.83203125" style="149"/>
    <col min="4334" max="4334" width="13.1640625" style="149" customWidth="1"/>
    <col min="4335" max="4335" width="8.83203125" style="149"/>
    <col min="4336" max="4336" width="2.5" style="149" customWidth="1"/>
    <col min="4337" max="4337" width="17" style="149" customWidth="1"/>
    <col min="4338" max="4586" width="8.83203125" style="149"/>
    <col min="4587" max="4587" width="54" style="149" customWidth="1"/>
    <col min="4588" max="4589" width="8.83203125" style="149"/>
    <col min="4590" max="4590" width="13.1640625" style="149" customWidth="1"/>
    <col min="4591" max="4591" width="8.83203125" style="149"/>
    <col min="4592" max="4592" width="2.5" style="149" customWidth="1"/>
    <col min="4593" max="4593" width="17" style="149" customWidth="1"/>
    <col min="4594" max="4842" width="8.83203125" style="149"/>
    <col min="4843" max="4843" width="54" style="149" customWidth="1"/>
    <col min="4844" max="4845" width="8.83203125" style="149"/>
    <col min="4846" max="4846" width="13.1640625" style="149" customWidth="1"/>
    <col min="4847" max="4847" width="8.83203125" style="149"/>
    <col min="4848" max="4848" width="2.5" style="149" customWidth="1"/>
    <col min="4849" max="4849" width="17" style="149" customWidth="1"/>
    <col min="4850" max="5098" width="8.83203125" style="149"/>
    <col min="5099" max="5099" width="54" style="149" customWidth="1"/>
    <col min="5100" max="5101" width="8.83203125" style="149"/>
    <col min="5102" max="5102" width="13.1640625" style="149" customWidth="1"/>
    <col min="5103" max="5103" width="8.83203125" style="149"/>
    <col min="5104" max="5104" width="2.5" style="149" customWidth="1"/>
    <col min="5105" max="5105" width="17" style="149" customWidth="1"/>
    <col min="5106" max="5354" width="8.83203125" style="149"/>
    <col min="5355" max="5355" width="54" style="149" customWidth="1"/>
    <col min="5356" max="5357" width="8.83203125" style="149"/>
    <col min="5358" max="5358" width="13.1640625" style="149" customWidth="1"/>
    <col min="5359" max="5359" width="8.83203125" style="149"/>
    <col min="5360" max="5360" width="2.5" style="149" customWidth="1"/>
    <col min="5361" max="5361" width="17" style="149" customWidth="1"/>
    <col min="5362" max="5610" width="8.83203125" style="149"/>
    <col min="5611" max="5611" width="54" style="149" customWidth="1"/>
    <col min="5612" max="5613" width="8.83203125" style="149"/>
    <col min="5614" max="5614" width="13.1640625" style="149" customWidth="1"/>
    <col min="5615" max="5615" width="8.83203125" style="149"/>
    <col min="5616" max="5616" width="2.5" style="149" customWidth="1"/>
    <col min="5617" max="5617" width="17" style="149" customWidth="1"/>
    <col min="5618" max="5866" width="8.83203125" style="149"/>
    <col min="5867" max="5867" width="54" style="149" customWidth="1"/>
    <col min="5868" max="5869" width="8.83203125" style="149"/>
    <col min="5870" max="5870" width="13.1640625" style="149" customWidth="1"/>
    <col min="5871" max="5871" width="8.83203125" style="149"/>
    <col min="5872" max="5872" width="2.5" style="149" customWidth="1"/>
    <col min="5873" max="5873" width="17" style="149" customWidth="1"/>
    <col min="5874" max="6122" width="8.83203125" style="149"/>
    <col min="6123" max="6123" width="54" style="149" customWidth="1"/>
    <col min="6124" max="6125" width="8.83203125" style="149"/>
    <col min="6126" max="6126" width="13.1640625" style="149" customWidth="1"/>
    <col min="6127" max="6127" width="8.83203125" style="149"/>
    <col min="6128" max="6128" width="2.5" style="149" customWidth="1"/>
    <col min="6129" max="6129" width="17" style="149" customWidth="1"/>
    <col min="6130" max="6378" width="8.83203125" style="149"/>
    <col min="6379" max="6379" width="54" style="149" customWidth="1"/>
    <col min="6380" max="6381" width="8.83203125" style="149"/>
    <col min="6382" max="6382" width="13.1640625" style="149" customWidth="1"/>
    <col min="6383" max="6383" width="8.83203125" style="149"/>
    <col min="6384" max="6384" width="2.5" style="149" customWidth="1"/>
    <col min="6385" max="6385" width="17" style="149" customWidth="1"/>
    <col min="6386" max="6634" width="8.83203125" style="149"/>
    <col min="6635" max="6635" width="54" style="149" customWidth="1"/>
    <col min="6636" max="6637" width="8.83203125" style="149"/>
    <col min="6638" max="6638" width="13.1640625" style="149" customWidth="1"/>
    <col min="6639" max="6639" width="8.83203125" style="149"/>
    <col min="6640" max="6640" width="2.5" style="149" customWidth="1"/>
    <col min="6641" max="6641" width="17" style="149" customWidth="1"/>
    <col min="6642" max="6890" width="8.83203125" style="149"/>
    <col min="6891" max="6891" width="54" style="149" customWidth="1"/>
    <col min="6892" max="6893" width="8.83203125" style="149"/>
    <col min="6894" max="6894" width="13.1640625" style="149" customWidth="1"/>
    <col min="6895" max="6895" width="8.83203125" style="149"/>
    <col min="6896" max="6896" width="2.5" style="149" customWidth="1"/>
    <col min="6897" max="6897" width="17" style="149" customWidth="1"/>
    <col min="6898" max="7146" width="8.83203125" style="149"/>
    <col min="7147" max="7147" width="54" style="149" customWidth="1"/>
    <col min="7148" max="7149" width="8.83203125" style="149"/>
    <col min="7150" max="7150" width="13.1640625" style="149" customWidth="1"/>
    <col min="7151" max="7151" width="8.83203125" style="149"/>
    <col min="7152" max="7152" width="2.5" style="149" customWidth="1"/>
    <col min="7153" max="7153" width="17" style="149" customWidth="1"/>
    <col min="7154" max="7402" width="8.83203125" style="149"/>
    <col min="7403" max="7403" width="54" style="149" customWidth="1"/>
    <col min="7404" max="7405" width="8.83203125" style="149"/>
    <col min="7406" max="7406" width="13.1640625" style="149" customWidth="1"/>
    <col min="7407" max="7407" width="8.83203125" style="149"/>
    <col min="7408" max="7408" width="2.5" style="149" customWidth="1"/>
    <col min="7409" max="7409" width="17" style="149" customWidth="1"/>
    <col min="7410" max="7658" width="8.83203125" style="149"/>
    <col min="7659" max="7659" width="54" style="149" customWidth="1"/>
    <col min="7660" max="7661" width="8.83203125" style="149"/>
    <col min="7662" max="7662" width="13.1640625" style="149" customWidth="1"/>
    <col min="7663" max="7663" width="8.83203125" style="149"/>
    <col min="7664" max="7664" width="2.5" style="149" customWidth="1"/>
    <col min="7665" max="7665" width="17" style="149" customWidth="1"/>
    <col min="7666" max="7914" width="8.83203125" style="149"/>
    <col min="7915" max="7915" width="54" style="149" customWidth="1"/>
    <col min="7916" max="7917" width="8.83203125" style="149"/>
    <col min="7918" max="7918" width="13.1640625" style="149" customWidth="1"/>
    <col min="7919" max="7919" width="8.83203125" style="149"/>
    <col min="7920" max="7920" width="2.5" style="149" customWidth="1"/>
    <col min="7921" max="7921" width="17" style="149" customWidth="1"/>
    <col min="7922" max="8170" width="8.83203125" style="149"/>
    <col min="8171" max="8171" width="54" style="149" customWidth="1"/>
    <col min="8172" max="8173" width="8.83203125" style="149"/>
    <col min="8174" max="8174" width="13.1640625" style="149" customWidth="1"/>
    <col min="8175" max="8175" width="8.83203125" style="149"/>
    <col min="8176" max="8176" width="2.5" style="149" customWidth="1"/>
    <col min="8177" max="8177" width="17" style="149" customWidth="1"/>
    <col min="8178" max="8426" width="8.83203125" style="149"/>
    <col min="8427" max="8427" width="54" style="149" customWidth="1"/>
    <col min="8428" max="8429" width="8.83203125" style="149"/>
    <col min="8430" max="8430" width="13.1640625" style="149" customWidth="1"/>
    <col min="8431" max="8431" width="8.83203125" style="149"/>
    <col min="8432" max="8432" width="2.5" style="149" customWidth="1"/>
    <col min="8433" max="8433" width="17" style="149" customWidth="1"/>
    <col min="8434" max="8682" width="8.83203125" style="149"/>
    <col min="8683" max="8683" width="54" style="149" customWidth="1"/>
    <col min="8684" max="8685" width="8.83203125" style="149"/>
    <col min="8686" max="8686" width="13.1640625" style="149" customWidth="1"/>
    <col min="8687" max="8687" width="8.83203125" style="149"/>
    <col min="8688" max="8688" width="2.5" style="149" customWidth="1"/>
    <col min="8689" max="8689" width="17" style="149" customWidth="1"/>
    <col min="8690" max="8938" width="8.83203125" style="149"/>
    <col min="8939" max="8939" width="54" style="149" customWidth="1"/>
    <col min="8940" max="8941" width="8.83203125" style="149"/>
    <col min="8942" max="8942" width="13.1640625" style="149" customWidth="1"/>
    <col min="8943" max="8943" width="8.83203125" style="149"/>
    <col min="8944" max="8944" width="2.5" style="149" customWidth="1"/>
    <col min="8945" max="8945" width="17" style="149" customWidth="1"/>
    <col min="8946" max="9194" width="8.83203125" style="149"/>
    <col min="9195" max="9195" width="54" style="149" customWidth="1"/>
    <col min="9196" max="9197" width="8.83203125" style="149"/>
    <col min="9198" max="9198" width="13.1640625" style="149" customWidth="1"/>
    <col min="9199" max="9199" width="8.83203125" style="149"/>
    <col min="9200" max="9200" width="2.5" style="149" customWidth="1"/>
    <col min="9201" max="9201" width="17" style="149" customWidth="1"/>
    <col min="9202" max="9450" width="8.83203125" style="149"/>
    <col min="9451" max="9451" width="54" style="149" customWidth="1"/>
    <col min="9452" max="9453" width="8.83203125" style="149"/>
    <col min="9454" max="9454" width="13.1640625" style="149" customWidth="1"/>
    <col min="9455" max="9455" width="8.83203125" style="149"/>
    <col min="9456" max="9456" width="2.5" style="149" customWidth="1"/>
    <col min="9457" max="9457" width="17" style="149" customWidth="1"/>
    <col min="9458" max="9706" width="8.83203125" style="149"/>
    <col min="9707" max="9707" width="54" style="149" customWidth="1"/>
    <col min="9708" max="9709" width="8.83203125" style="149"/>
    <col min="9710" max="9710" width="13.1640625" style="149" customWidth="1"/>
    <col min="9711" max="9711" width="8.83203125" style="149"/>
    <col min="9712" max="9712" width="2.5" style="149" customWidth="1"/>
    <col min="9713" max="9713" width="17" style="149" customWidth="1"/>
    <col min="9714" max="9962" width="8.83203125" style="149"/>
    <col min="9963" max="9963" width="54" style="149" customWidth="1"/>
    <col min="9964" max="9965" width="8.83203125" style="149"/>
    <col min="9966" max="9966" width="13.1640625" style="149" customWidth="1"/>
    <col min="9967" max="9967" width="8.83203125" style="149"/>
    <col min="9968" max="9968" width="2.5" style="149" customWidth="1"/>
    <col min="9969" max="9969" width="17" style="149" customWidth="1"/>
    <col min="9970" max="10218" width="8.83203125" style="149"/>
    <col min="10219" max="10219" width="54" style="149" customWidth="1"/>
    <col min="10220" max="10221" width="8.83203125" style="149"/>
    <col min="10222" max="10222" width="13.1640625" style="149" customWidth="1"/>
    <col min="10223" max="10223" width="8.83203125" style="149"/>
    <col min="10224" max="10224" width="2.5" style="149" customWidth="1"/>
    <col min="10225" max="10225" width="17" style="149" customWidth="1"/>
    <col min="10226" max="10474" width="8.83203125" style="149"/>
    <col min="10475" max="10475" width="54" style="149" customWidth="1"/>
    <col min="10476" max="10477" width="8.83203125" style="149"/>
    <col min="10478" max="10478" width="13.1640625" style="149" customWidth="1"/>
    <col min="10479" max="10479" width="8.83203125" style="149"/>
    <col min="10480" max="10480" width="2.5" style="149" customWidth="1"/>
    <col min="10481" max="10481" width="17" style="149" customWidth="1"/>
    <col min="10482" max="10730" width="8.83203125" style="149"/>
    <col min="10731" max="10731" width="54" style="149" customWidth="1"/>
    <col min="10732" max="10733" width="8.83203125" style="149"/>
    <col min="10734" max="10734" width="13.1640625" style="149" customWidth="1"/>
    <col min="10735" max="10735" width="8.83203125" style="149"/>
    <col min="10736" max="10736" width="2.5" style="149" customWidth="1"/>
    <col min="10737" max="10737" width="17" style="149" customWidth="1"/>
    <col min="10738" max="10986" width="8.83203125" style="149"/>
    <col min="10987" max="10987" width="54" style="149" customWidth="1"/>
    <col min="10988" max="10989" width="8.83203125" style="149"/>
    <col min="10990" max="10990" width="13.1640625" style="149" customWidth="1"/>
    <col min="10991" max="10991" width="8.83203125" style="149"/>
    <col min="10992" max="10992" width="2.5" style="149" customWidth="1"/>
    <col min="10993" max="10993" width="17" style="149" customWidth="1"/>
    <col min="10994" max="11242" width="8.83203125" style="149"/>
    <col min="11243" max="11243" width="54" style="149" customWidth="1"/>
    <col min="11244" max="11245" width="8.83203125" style="149"/>
    <col min="11246" max="11246" width="13.1640625" style="149" customWidth="1"/>
    <col min="11247" max="11247" width="8.83203125" style="149"/>
    <col min="11248" max="11248" width="2.5" style="149" customWidth="1"/>
    <col min="11249" max="11249" width="17" style="149" customWidth="1"/>
    <col min="11250" max="11498" width="8.83203125" style="149"/>
    <col min="11499" max="11499" width="54" style="149" customWidth="1"/>
    <col min="11500" max="11501" width="8.83203125" style="149"/>
    <col min="11502" max="11502" width="13.1640625" style="149" customWidth="1"/>
    <col min="11503" max="11503" width="8.83203125" style="149"/>
    <col min="11504" max="11504" width="2.5" style="149" customWidth="1"/>
    <col min="11505" max="11505" width="17" style="149" customWidth="1"/>
    <col min="11506" max="11754" width="8.83203125" style="149"/>
    <col min="11755" max="11755" width="54" style="149" customWidth="1"/>
    <col min="11756" max="11757" width="8.83203125" style="149"/>
    <col min="11758" max="11758" width="13.1640625" style="149" customWidth="1"/>
    <col min="11759" max="11759" width="8.83203125" style="149"/>
    <col min="11760" max="11760" width="2.5" style="149" customWidth="1"/>
    <col min="11761" max="11761" width="17" style="149" customWidth="1"/>
    <col min="11762" max="12010" width="8.83203125" style="149"/>
    <col min="12011" max="12011" width="54" style="149" customWidth="1"/>
    <col min="12012" max="12013" width="8.83203125" style="149"/>
    <col min="12014" max="12014" width="13.1640625" style="149" customWidth="1"/>
    <col min="12015" max="12015" width="8.83203125" style="149"/>
    <col min="12016" max="12016" width="2.5" style="149" customWidth="1"/>
    <col min="12017" max="12017" width="17" style="149" customWidth="1"/>
    <col min="12018" max="12266" width="8.83203125" style="149"/>
    <col min="12267" max="12267" width="54" style="149" customWidth="1"/>
    <col min="12268" max="12269" width="8.83203125" style="149"/>
    <col min="12270" max="12270" width="13.1640625" style="149" customWidth="1"/>
    <col min="12271" max="12271" width="8.83203125" style="149"/>
    <col min="12272" max="12272" width="2.5" style="149" customWidth="1"/>
    <col min="12273" max="12273" width="17" style="149" customWidth="1"/>
    <col min="12274" max="12522" width="8.83203125" style="149"/>
    <col min="12523" max="12523" width="54" style="149" customWidth="1"/>
    <col min="12524" max="12525" width="8.83203125" style="149"/>
    <col min="12526" max="12526" width="13.1640625" style="149" customWidth="1"/>
    <col min="12527" max="12527" width="8.83203125" style="149"/>
    <col min="12528" max="12528" width="2.5" style="149" customWidth="1"/>
    <col min="12529" max="12529" width="17" style="149" customWidth="1"/>
    <col min="12530" max="12778" width="8.83203125" style="149"/>
    <col min="12779" max="12779" width="54" style="149" customWidth="1"/>
    <col min="12780" max="12781" width="8.83203125" style="149"/>
    <col min="12782" max="12782" width="13.1640625" style="149" customWidth="1"/>
    <col min="12783" max="12783" width="8.83203125" style="149"/>
    <col min="12784" max="12784" width="2.5" style="149" customWidth="1"/>
    <col min="12785" max="12785" width="17" style="149" customWidth="1"/>
    <col min="12786" max="13034" width="8.83203125" style="149"/>
    <col min="13035" max="13035" width="54" style="149" customWidth="1"/>
    <col min="13036" max="13037" width="8.83203125" style="149"/>
    <col min="13038" max="13038" width="13.1640625" style="149" customWidth="1"/>
    <col min="13039" max="13039" width="8.83203125" style="149"/>
    <col min="13040" max="13040" width="2.5" style="149" customWidth="1"/>
    <col min="13041" max="13041" width="17" style="149" customWidth="1"/>
    <col min="13042" max="13290" width="8.83203125" style="149"/>
    <col min="13291" max="13291" width="54" style="149" customWidth="1"/>
    <col min="13292" max="13293" width="8.83203125" style="149"/>
    <col min="13294" max="13294" width="13.1640625" style="149" customWidth="1"/>
    <col min="13295" max="13295" width="8.83203125" style="149"/>
    <col min="13296" max="13296" width="2.5" style="149" customWidth="1"/>
    <col min="13297" max="13297" width="17" style="149" customWidth="1"/>
    <col min="13298" max="13546" width="8.83203125" style="149"/>
    <col min="13547" max="13547" width="54" style="149" customWidth="1"/>
    <col min="13548" max="13549" width="8.83203125" style="149"/>
    <col min="13550" max="13550" width="13.1640625" style="149" customWidth="1"/>
    <col min="13551" max="13551" width="8.83203125" style="149"/>
    <col min="13552" max="13552" width="2.5" style="149" customWidth="1"/>
    <col min="13553" max="13553" width="17" style="149" customWidth="1"/>
    <col min="13554" max="13802" width="8.83203125" style="149"/>
    <col min="13803" max="13803" width="54" style="149" customWidth="1"/>
    <col min="13804" max="13805" width="8.83203125" style="149"/>
    <col min="13806" max="13806" width="13.1640625" style="149" customWidth="1"/>
    <col min="13807" max="13807" width="8.83203125" style="149"/>
    <col min="13808" max="13808" width="2.5" style="149" customWidth="1"/>
    <col min="13809" max="13809" width="17" style="149" customWidth="1"/>
    <col min="13810" max="14058" width="8.83203125" style="149"/>
    <col min="14059" max="14059" width="54" style="149" customWidth="1"/>
    <col min="14060" max="14061" width="8.83203125" style="149"/>
    <col min="14062" max="14062" width="13.1640625" style="149" customWidth="1"/>
    <col min="14063" max="14063" width="8.83203125" style="149"/>
    <col min="14064" max="14064" width="2.5" style="149" customWidth="1"/>
    <col min="14065" max="14065" width="17" style="149" customWidth="1"/>
    <col min="14066" max="14314" width="8.83203125" style="149"/>
    <col min="14315" max="14315" width="54" style="149" customWidth="1"/>
    <col min="14316" max="14317" width="8.83203125" style="149"/>
    <col min="14318" max="14318" width="13.1640625" style="149" customWidth="1"/>
    <col min="14319" max="14319" width="8.83203125" style="149"/>
    <col min="14320" max="14320" width="2.5" style="149" customWidth="1"/>
    <col min="14321" max="14321" width="17" style="149" customWidth="1"/>
    <col min="14322" max="14570" width="8.83203125" style="149"/>
    <col min="14571" max="14571" width="54" style="149" customWidth="1"/>
    <col min="14572" max="14573" width="8.83203125" style="149"/>
    <col min="14574" max="14574" width="13.1640625" style="149" customWidth="1"/>
    <col min="14575" max="14575" width="8.83203125" style="149"/>
    <col min="14576" max="14576" width="2.5" style="149" customWidth="1"/>
    <col min="14577" max="14577" width="17" style="149" customWidth="1"/>
    <col min="14578" max="14826" width="8.83203125" style="149"/>
    <col min="14827" max="14827" width="54" style="149" customWidth="1"/>
    <col min="14828" max="14829" width="8.83203125" style="149"/>
    <col min="14830" max="14830" width="13.1640625" style="149" customWidth="1"/>
    <col min="14831" max="14831" width="8.83203125" style="149"/>
    <col min="14832" max="14832" width="2.5" style="149" customWidth="1"/>
    <col min="14833" max="14833" width="17" style="149" customWidth="1"/>
    <col min="14834" max="15082" width="8.83203125" style="149"/>
    <col min="15083" max="15083" width="54" style="149" customWidth="1"/>
    <col min="15084" max="15085" width="8.83203125" style="149"/>
    <col min="15086" max="15086" width="13.1640625" style="149" customWidth="1"/>
    <col min="15087" max="15087" width="8.83203125" style="149"/>
    <col min="15088" max="15088" width="2.5" style="149" customWidth="1"/>
    <col min="15089" max="15089" width="17" style="149" customWidth="1"/>
    <col min="15090" max="15338" width="8.83203125" style="149"/>
    <col min="15339" max="15339" width="54" style="149" customWidth="1"/>
    <col min="15340" max="15341" width="8.83203125" style="149"/>
    <col min="15342" max="15342" width="13.1640625" style="149" customWidth="1"/>
    <col min="15343" max="15343" width="8.83203125" style="149"/>
    <col min="15344" max="15344" width="2.5" style="149" customWidth="1"/>
    <col min="15345" max="15345" width="17" style="149" customWidth="1"/>
    <col min="15346" max="15594" width="8.83203125" style="149"/>
    <col min="15595" max="15595" width="54" style="149" customWidth="1"/>
    <col min="15596" max="15597" width="8.83203125" style="149"/>
    <col min="15598" max="15598" width="13.1640625" style="149" customWidth="1"/>
    <col min="15599" max="15599" width="8.83203125" style="149"/>
    <col min="15600" max="15600" width="2.5" style="149" customWidth="1"/>
    <col min="15601" max="15601" width="17" style="149" customWidth="1"/>
    <col min="15602" max="15850" width="8.83203125" style="149"/>
    <col min="15851" max="15851" width="54" style="149" customWidth="1"/>
    <col min="15852" max="15853" width="8.83203125" style="149"/>
    <col min="15854" max="15854" width="13.1640625" style="149" customWidth="1"/>
    <col min="15855" max="15855" width="8.83203125" style="149"/>
    <col min="15856" max="15856" width="2.5" style="149" customWidth="1"/>
    <col min="15857" max="15857" width="17" style="149" customWidth="1"/>
    <col min="15858" max="16106" width="8.83203125" style="149"/>
    <col min="16107" max="16107" width="54" style="149" customWidth="1"/>
    <col min="16108" max="16109" width="8.83203125" style="149"/>
    <col min="16110" max="16110" width="13.1640625" style="149" customWidth="1"/>
    <col min="16111" max="16111" width="8.83203125" style="149"/>
    <col min="16112" max="16112" width="2.5" style="149" customWidth="1"/>
    <col min="16113" max="16113" width="17" style="149" customWidth="1"/>
    <col min="16114" max="16370" width="8.83203125" style="149"/>
    <col min="16371" max="16384" width="8.83203125" style="149" customWidth="1"/>
  </cols>
  <sheetData>
    <row r="1" spans="1:7" ht="16.5" x14ac:dyDescent="0.35">
      <c r="A1" s="76" t="s">
        <v>414</v>
      </c>
      <c r="B1" s="76"/>
      <c r="C1" s="76"/>
      <c r="D1" s="76"/>
      <c r="E1" s="76"/>
      <c r="F1" s="76"/>
      <c r="G1" s="76"/>
    </row>
    <row r="2" spans="1:7" x14ac:dyDescent="0.35">
      <c r="A2" s="265"/>
      <c r="B2" s="265"/>
      <c r="C2" s="76"/>
      <c r="D2" s="76"/>
      <c r="E2" s="76"/>
      <c r="F2" s="76"/>
      <c r="G2" s="76"/>
    </row>
    <row r="3" spans="1:7" x14ac:dyDescent="0.35">
      <c r="A3" s="150"/>
      <c r="B3" s="150"/>
      <c r="C3" s="88"/>
      <c r="D3" s="88"/>
      <c r="E3" s="88"/>
      <c r="F3" s="88"/>
      <c r="G3" s="115" t="s">
        <v>140</v>
      </c>
    </row>
    <row r="4" spans="1:7" ht="44.25" customHeight="1" x14ac:dyDescent="0.35">
      <c r="A4" s="151"/>
      <c r="B4" s="267" t="s">
        <v>139</v>
      </c>
      <c r="C4" s="267"/>
      <c r="D4" s="267"/>
      <c r="E4" s="267"/>
      <c r="F4" s="152"/>
      <c r="G4" s="139" t="s">
        <v>415</v>
      </c>
    </row>
    <row r="5" spans="1:7" ht="30" customHeight="1" x14ac:dyDescent="0.35">
      <c r="A5" s="81"/>
      <c r="B5" s="116">
        <v>2022</v>
      </c>
      <c r="C5" s="116">
        <v>2023</v>
      </c>
      <c r="D5" s="90" t="s">
        <v>153</v>
      </c>
      <c r="E5" s="90" t="s">
        <v>137</v>
      </c>
      <c r="F5" s="116"/>
      <c r="G5" s="90" t="s">
        <v>137</v>
      </c>
    </row>
    <row r="6" spans="1:7" x14ac:dyDescent="0.35">
      <c r="A6" s="153"/>
      <c r="B6" s="154"/>
      <c r="C6" s="154"/>
      <c r="D6" s="154"/>
      <c r="E6" s="154"/>
      <c r="F6" s="155"/>
      <c r="G6" s="155"/>
    </row>
    <row r="7" spans="1:7" x14ac:dyDescent="0.35">
      <c r="A7" s="136" t="s">
        <v>152</v>
      </c>
      <c r="B7" s="155">
        <v>37889.326107413799</v>
      </c>
      <c r="C7" s="155">
        <v>36711.997184700536</v>
      </c>
      <c r="D7" s="144">
        <v>50.521470556504923</v>
      </c>
      <c r="E7" s="144">
        <v>-3.1072838808893328</v>
      </c>
      <c r="F7" s="261"/>
      <c r="G7" s="162">
        <v>-3.9110598921608326</v>
      </c>
    </row>
    <row r="8" spans="1:7" x14ac:dyDescent="0.35">
      <c r="A8" s="76" t="s">
        <v>151</v>
      </c>
      <c r="B8" s="155">
        <v>19888.385457584725</v>
      </c>
      <c r="C8" s="155">
        <v>19307.569769104019</v>
      </c>
      <c r="D8" s="144">
        <v>26.570246579065543</v>
      </c>
      <c r="E8" s="144">
        <v>-2.9203762654308583</v>
      </c>
      <c r="F8" s="261"/>
      <c r="G8" s="162">
        <v>1.3303028721064269</v>
      </c>
    </row>
    <row r="9" spans="1:7" x14ac:dyDescent="0.35">
      <c r="A9" s="136" t="s">
        <v>150</v>
      </c>
      <c r="B9" s="155">
        <v>2407.9763199999993</v>
      </c>
      <c r="C9" s="155">
        <v>2297.9811800000007</v>
      </c>
      <c r="D9" s="144">
        <v>3.1623828020218752</v>
      </c>
      <c r="E9" s="144">
        <v>-4.5679494057482533</v>
      </c>
      <c r="F9" s="261"/>
      <c r="G9" s="162">
        <v>-0.60561536185342801</v>
      </c>
    </row>
    <row r="10" spans="1:7" x14ac:dyDescent="0.35">
      <c r="A10" s="76" t="s">
        <v>149</v>
      </c>
      <c r="B10" s="155">
        <v>15592.964329829081</v>
      </c>
      <c r="C10" s="155">
        <v>15106.446235596515</v>
      </c>
      <c r="D10" s="144">
        <v>20.788841175417502</v>
      </c>
      <c r="E10" s="144">
        <v>-3.1201129172203963</v>
      </c>
      <c r="F10" s="261"/>
      <c r="G10" s="162">
        <v>-11.106720240090622</v>
      </c>
    </row>
    <row r="11" spans="1:7" x14ac:dyDescent="0.35">
      <c r="A11" s="136" t="s">
        <v>148</v>
      </c>
      <c r="B11" s="155">
        <v>20864.66591093205</v>
      </c>
      <c r="C11" s="155">
        <v>22129.729369624889</v>
      </c>
      <c r="D11" s="144">
        <v>30.453981164414984</v>
      </c>
      <c r="E11" s="144">
        <v>6.0631857902407562</v>
      </c>
      <c r="F11" s="261"/>
      <c r="G11" s="162">
        <v>-0.93529467529073484</v>
      </c>
    </row>
    <row r="12" spans="1:7" x14ac:dyDescent="0.35">
      <c r="A12" s="76" t="s">
        <v>147</v>
      </c>
      <c r="B12" s="155">
        <v>20855.568254745343</v>
      </c>
      <c r="C12" s="155">
        <v>22120.612310358752</v>
      </c>
      <c r="D12" s="144">
        <v>30.44143465982253</v>
      </c>
      <c r="E12" s="144">
        <v>6.0657376493472857</v>
      </c>
      <c r="F12" s="261"/>
      <c r="G12" s="162">
        <v>-0.93412870961836536</v>
      </c>
    </row>
    <row r="13" spans="1:7" x14ac:dyDescent="0.35">
      <c r="A13" s="76" t="s">
        <v>146</v>
      </c>
      <c r="B13" s="155">
        <v>9.0976561867077521</v>
      </c>
      <c r="C13" s="155">
        <v>9.1170592661367049</v>
      </c>
      <c r="D13" s="144">
        <v>1.254650459245488E-2</v>
      </c>
      <c r="E13" s="144">
        <v>0.21327558473029487</v>
      </c>
      <c r="F13" s="261"/>
      <c r="G13" s="162">
        <v>-3.6081673541718451</v>
      </c>
    </row>
    <row r="14" spans="1:7" ht="16.5" x14ac:dyDescent="0.35">
      <c r="A14" s="76" t="s">
        <v>416</v>
      </c>
      <c r="B14" s="155">
        <v>7651.7476329602987</v>
      </c>
      <c r="C14" s="155">
        <v>8347.6284120996297</v>
      </c>
      <c r="D14" s="144">
        <v>11.487646965016935</v>
      </c>
      <c r="E14" s="144">
        <v>9.094403168000321</v>
      </c>
      <c r="F14" s="261"/>
      <c r="G14" s="162">
        <v>-1.551686909722126</v>
      </c>
    </row>
    <row r="15" spans="1:7" x14ac:dyDescent="0.35">
      <c r="A15" s="137" t="s">
        <v>145</v>
      </c>
      <c r="B15" s="155">
        <v>66405.739651306154</v>
      </c>
      <c r="C15" s="155">
        <v>67189.354966425046</v>
      </c>
      <c r="D15" s="144">
        <v>92.463098685936828</v>
      </c>
      <c r="E15" s="144">
        <v>1.1800415434473348</v>
      </c>
      <c r="F15" s="261"/>
      <c r="G15" s="162">
        <v>-2.704211295430607</v>
      </c>
    </row>
    <row r="16" spans="1:7" ht="16.5" x14ac:dyDescent="0.35">
      <c r="A16" s="76" t="s">
        <v>417</v>
      </c>
      <c r="B16" s="155">
        <v>6139.6184643654005</v>
      </c>
      <c r="C16" s="155">
        <v>6736.5186765940634</v>
      </c>
      <c r="D16" s="144">
        <v>9.2705070841181652</v>
      </c>
      <c r="E16" s="144">
        <v>9.7221059532134841</v>
      </c>
      <c r="F16" s="261"/>
      <c r="G16" s="162">
        <v>7.1981220920407516</v>
      </c>
    </row>
    <row r="17" spans="1:7" ht="16.5" x14ac:dyDescent="0.35">
      <c r="A17" s="76" t="s">
        <v>418</v>
      </c>
      <c r="B17" s="155">
        <v>1259.7442126799999</v>
      </c>
      <c r="C17" s="155">
        <v>1259.7442126799999</v>
      </c>
      <c r="D17" s="144">
        <v>1.7336057700550089</v>
      </c>
      <c r="E17" s="144">
        <v>0</v>
      </c>
      <c r="F17" s="261"/>
      <c r="G17" s="162">
        <v>0</v>
      </c>
    </row>
    <row r="18" spans="1:7" x14ac:dyDescent="0.35">
      <c r="A18" s="134" t="s">
        <v>144</v>
      </c>
      <c r="B18" s="155">
        <v>71285.613902991565</v>
      </c>
      <c r="C18" s="155">
        <v>72666.129430339119</v>
      </c>
      <c r="D18" s="144">
        <v>100</v>
      </c>
      <c r="E18" s="144">
        <v>1.9365976552102322</v>
      </c>
      <c r="F18" s="261"/>
      <c r="G18" s="162">
        <v>-1.8991409420373428</v>
      </c>
    </row>
    <row r="19" spans="1:7" x14ac:dyDescent="0.35">
      <c r="A19" s="136" t="s">
        <v>143</v>
      </c>
      <c r="B19" s="155">
        <v>36548.54403297566</v>
      </c>
      <c r="C19" s="155">
        <v>35179.839531678248</v>
      </c>
      <c r="D19" s="144">
        <v>48.412981133669923</v>
      </c>
      <c r="E19" s="144">
        <v>-3.7448947352389976</v>
      </c>
      <c r="F19" s="261"/>
      <c r="G19" s="162">
        <v>-1.295467919220624</v>
      </c>
    </row>
    <row r="20" spans="1:7" x14ac:dyDescent="0.35">
      <c r="A20" s="137" t="s">
        <v>142</v>
      </c>
      <c r="B20" s="155">
        <v>34737.06987001589</v>
      </c>
      <c r="C20" s="155">
        <v>37486.289898660871</v>
      </c>
      <c r="D20" s="144">
        <v>51.587018866330069</v>
      </c>
      <c r="E20" s="144">
        <v>7.9143694011394841</v>
      </c>
      <c r="F20" s="261"/>
      <c r="G20" s="162">
        <v>-2.5342944002448231</v>
      </c>
    </row>
    <row r="21" spans="1:7" x14ac:dyDescent="0.35">
      <c r="A21" s="88"/>
      <c r="B21" s="156"/>
      <c r="C21" s="156"/>
      <c r="D21" s="156"/>
      <c r="E21" s="156"/>
      <c r="F21" s="156"/>
      <c r="G21" s="156"/>
    </row>
    <row r="22" spans="1:7" x14ac:dyDescent="0.35">
      <c r="A22" s="76"/>
      <c r="B22" s="157"/>
      <c r="C22" s="157"/>
      <c r="D22" s="157"/>
      <c r="E22" s="157"/>
      <c r="F22" s="157"/>
      <c r="G22" s="157"/>
    </row>
    <row r="23" spans="1:7" ht="16.5" x14ac:dyDescent="0.35">
      <c r="A23" s="158" t="s">
        <v>419</v>
      </c>
    </row>
    <row r="24" spans="1:7" ht="63" customHeight="1" x14ac:dyDescent="0.35">
      <c r="A24" s="268" t="s">
        <v>420</v>
      </c>
      <c r="B24" s="268"/>
      <c r="C24" s="268"/>
      <c r="D24" s="268"/>
      <c r="E24" s="268"/>
      <c r="F24" s="268"/>
      <c r="G24" s="268"/>
    </row>
    <row r="25" spans="1:7" ht="34.5" customHeight="1" x14ac:dyDescent="0.35">
      <c r="A25" s="269" t="s">
        <v>421</v>
      </c>
      <c r="B25" s="269"/>
      <c r="C25" s="269"/>
      <c r="D25" s="269"/>
      <c r="E25" s="269"/>
      <c r="F25" s="269"/>
      <c r="G25" s="269"/>
    </row>
    <row r="26" spans="1:7" ht="57" customHeight="1" x14ac:dyDescent="0.35">
      <c r="A26" s="268" t="s">
        <v>422</v>
      </c>
      <c r="B26" s="268"/>
      <c r="C26" s="268"/>
      <c r="D26" s="268"/>
      <c r="E26" s="268"/>
      <c r="F26" s="268"/>
      <c r="G26" s="268"/>
    </row>
    <row r="27" spans="1:7" x14ac:dyDescent="0.35">
      <c r="A27" s="76" t="s">
        <v>141</v>
      </c>
    </row>
    <row r="28" spans="1:7" ht="16.5" x14ac:dyDescent="0.35">
      <c r="A28" s="149" t="s">
        <v>455</v>
      </c>
    </row>
    <row r="29" spans="1:7" x14ac:dyDescent="0.35">
      <c r="A29" s="76"/>
    </row>
    <row r="30" spans="1:7" x14ac:dyDescent="0.35">
      <c r="A30" s="76" t="s">
        <v>118</v>
      </c>
    </row>
  </sheetData>
  <mergeCells count="5">
    <mergeCell ref="A2:B2"/>
    <mergeCell ref="B4:E4"/>
    <mergeCell ref="A24:G24"/>
    <mergeCell ref="A25:G25"/>
    <mergeCell ref="A26:G26"/>
  </mergeCell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30E26A-CA73-EC43-9197-D75644978DE2}">
  <dimension ref="A1:H19"/>
  <sheetViews>
    <sheetView zoomScale="80" zoomScaleNormal="80" workbookViewId="0">
      <selection activeCell="A2" sqref="A2"/>
    </sheetView>
  </sheetViews>
  <sheetFormatPr defaultColWidth="8.83203125" defaultRowHeight="14.5" x14ac:dyDescent="0.35"/>
  <cols>
    <col min="1" max="1" width="32" style="17" customWidth="1"/>
    <col min="2" max="2" width="7.83203125" style="17" customWidth="1"/>
    <col min="3" max="233" width="8.83203125" style="17"/>
    <col min="234" max="234" width="32" style="17" customWidth="1"/>
    <col min="235" max="251" width="8.83203125" style="17"/>
    <col min="252" max="252" width="48.5" style="17" customWidth="1"/>
    <col min="253" max="489" width="8.83203125" style="17"/>
    <col min="490" max="490" width="32" style="17" customWidth="1"/>
    <col min="491" max="507" width="8.83203125" style="17"/>
    <col min="508" max="508" width="48.5" style="17" customWidth="1"/>
    <col min="509" max="745" width="8.83203125" style="17"/>
    <col min="746" max="746" width="32" style="17" customWidth="1"/>
    <col min="747" max="763" width="8.83203125" style="17"/>
    <col min="764" max="764" width="48.5" style="17" customWidth="1"/>
    <col min="765" max="1001" width="8.83203125" style="17"/>
    <col min="1002" max="1002" width="32" style="17" customWidth="1"/>
    <col min="1003" max="1019" width="8.83203125" style="17"/>
    <col min="1020" max="1020" width="48.5" style="17" customWidth="1"/>
    <col min="1021" max="1257" width="8.83203125" style="17"/>
    <col min="1258" max="1258" width="32" style="17" customWidth="1"/>
    <col min="1259" max="1275" width="8.83203125" style="17"/>
    <col min="1276" max="1276" width="48.5" style="17" customWidth="1"/>
    <col min="1277" max="1513" width="8.83203125" style="17"/>
    <col min="1514" max="1514" width="32" style="17" customWidth="1"/>
    <col min="1515" max="1531" width="8.83203125" style="17"/>
    <col min="1532" max="1532" width="48.5" style="17" customWidth="1"/>
    <col min="1533" max="1769" width="8.83203125" style="17"/>
    <col min="1770" max="1770" width="32" style="17" customWidth="1"/>
    <col min="1771" max="1787" width="8.83203125" style="17"/>
    <col min="1788" max="1788" width="48.5" style="17" customWidth="1"/>
    <col min="1789" max="2025" width="8.83203125" style="17"/>
    <col min="2026" max="2026" width="32" style="17" customWidth="1"/>
    <col min="2027" max="2043" width="8.83203125" style="17"/>
    <col min="2044" max="2044" width="48.5" style="17" customWidth="1"/>
    <col min="2045" max="2281" width="8.83203125" style="17"/>
    <col min="2282" max="2282" width="32" style="17" customWidth="1"/>
    <col min="2283" max="2299" width="8.83203125" style="17"/>
    <col min="2300" max="2300" width="48.5" style="17" customWidth="1"/>
    <col min="2301" max="2537" width="8.83203125" style="17"/>
    <col min="2538" max="2538" width="32" style="17" customWidth="1"/>
    <col min="2539" max="2555" width="8.83203125" style="17"/>
    <col min="2556" max="2556" width="48.5" style="17" customWidth="1"/>
    <col min="2557" max="2793" width="8.83203125" style="17"/>
    <col min="2794" max="2794" width="32" style="17" customWidth="1"/>
    <col min="2795" max="2811" width="8.83203125" style="17"/>
    <col min="2812" max="2812" width="48.5" style="17" customWidth="1"/>
    <col min="2813" max="3049" width="8.83203125" style="17"/>
    <col min="3050" max="3050" width="32" style="17" customWidth="1"/>
    <col min="3051" max="3067" width="8.83203125" style="17"/>
    <col min="3068" max="3068" width="48.5" style="17" customWidth="1"/>
    <col min="3069" max="3305" width="8.83203125" style="17"/>
    <col min="3306" max="3306" width="32" style="17" customWidth="1"/>
    <col min="3307" max="3323" width="8.83203125" style="17"/>
    <col min="3324" max="3324" width="48.5" style="17" customWidth="1"/>
    <col min="3325" max="3561" width="8.83203125" style="17"/>
    <col min="3562" max="3562" width="32" style="17" customWidth="1"/>
    <col min="3563" max="3579" width="8.83203125" style="17"/>
    <col min="3580" max="3580" width="48.5" style="17" customWidth="1"/>
    <col min="3581" max="3817" width="8.83203125" style="17"/>
    <col min="3818" max="3818" width="32" style="17" customWidth="1"/>
    <col min="3819" max="3835" width="8.83203125" style="17"/>
    <col min="3836" max="3836" width="48.5" style="17" customWidth="1"/>
    <col min="3837" max="4073" width="8.83203125" style="17"/>
    <col min="4074" max="4074" width="32" style="17" customWidth="1"/>
    <col min="4075" max="4091" width="8.83203125" style="17"/>
    <col min="4092" max="4092" width="48.5" style="17" customWidth="1"/>
    <col min="4093" max="4329" width="8.83203125" style="17"/>
    <col min="4330" max="4330" width="32" style="17" customWidth="1"/>
    <col min="4331" max="4347" width="8.83203125" style="17"/>
    <col min="4348" max="4348" width="48.5" style="17" customWidth="1"/>
    <col min="4349" max="4585" width="8.83203125" style="17"/>
    <col min="4586" max="4586" width="32" style="17" customWidth="1"/>
    <col min="4587" max="4603" width="8.83203125" style="17"/>
    <col min="4604" max="4604" width="48.5" style="17" customWidth="1"/>
    <col min="4605" max="4841" width="8.83203125" style="17"/>
    <col min="4842" max="4842" width="32" style="17" customWidth="1"/>
    <col min="4843" max="4859" width="8.83203125" style="17"/>
    <col min="4860" max="4860" width="48.5" style="17" customWidth="1"/>
    <col min="4861" max="5097" width="8.83203125" style="17"/>
    <col min="5098" max="5098" width="32" style="17" customWidth="1"/>
    <col min="5099" max="5115" width="8.83203125" style="17"/>
    <col min="5116" max="5116" width="48.5" style="17" customWidth="1"/>
    <col min="5117" max="5353" width="8.83203125" style="17"/>
    <col min="5354" max="5354" width="32" style="17" customWidth="1"/>
    <col min="5355" max="5371" width="8.83203125" style="17"/>
    <col min="5372" max="5372" width="48.5" style="17" customWidth="1"/>
    <col min="5373" max="5609" width="8.83203125" style="17"/>
    <col min="5610" max="5610" width="32" style="17" customWidth="1"/>
    <col min="5611" max="5627" width="8.83203125" style="17"/>
    <col min="5628" max="5628" width="48.5" style="17" customWidth="1"/>
    <col min="5629" max="5865" width="8.83203125" style="17"/>
    <col min="5866" max="5866" width="32" style="17" customWidth="1"/>
    <col min="5867" max="5883" width="8.83203125" style="17"/>
    <col min="5884" max="5884" width="48.5" style="17" customWidth="1"/>
    <col min="5885" max="6121" width="8.83203125" style="17"/>
    <col min="6122" max="6122" width="32" style="17" customWidth="1"/>
    <col min="6123" max="6139" width="8.83203125" style="17"/>
    <col min="6140" max="6140" width="48.5" style="17" customWidth="1"/>
    <col min="6141" max="6377" width="8.83203125" style="17"/>
    <col min="6378" max="6378" width="32" style="17" customWidth="1"/>
    <col min="6379" max="6395" width="8.83203125" style="17"/>
    <col min="6396" max="6396" width="48.5" style="17" customWidth="1"/>
    <col min="6397" max="6633" width="8.83203125" style="17"/>
    <col min="6634" max="6634" width="32" style="17" customWidth="1"/>
    <col min="6635" max="6651" width="8.83203125" style="17"/>
    <col min="6652" max="6652" width="48.5" style="17" customWidth="1"/>
    <col min="6653" max="6889" width="8.83203125" style="17"/>
    <col min="6890" max="6890" width="32" style="17" customWidth="1"/>
    <col min="6891" max="6907" width="8.83203125" style="17"/>
    <col min="6908" max="6908" width="48.5" style="17" customWidth="1"/>
    <col min="6909" max="7145" width="8.83203125" style="17"/>
    <col min="7146" max="7146" width="32" style="17" customWidth="1"/>
    <col min="7147" max="7163" width="8.83203125" style="17"/>
    <col min="7164" max="7164" width="48.5" style="17" customWidth="1"/>
    <col min="7165" max="7401" width="8.83203125" style="17"/>
    <col min="7402" max="7402" width="32" style="17" customWidth="1"/>
    <col min="7403" max="7419" width="8.83203125" style="17"/>
    <col min="7420" max="7420" width="48.5" style="17" customWidth="1"/>
    <col min="7421" max="7657" width="8.83203125" style="17"/>
    <col min="7658" max="7658" width="32" style="17" customWidth="1"/>
    <col min="7659" max="7675" width="8.83203125" style="17"/>
    <col min="7676" max="7676" width="48.5" style="17" customWidth="1"/>
    <col min="7677" max="7913" width="8.83203125" style="17"/>
    <col min="7914" max="7914" width="32" style="17" customWidth="1"/>
    <col min="7915" max="7931" width="8.83203125" style="17"/>
    <col min="7932" max="7932" width="48.5" style="17" customWidth="1"/>
    <col min="7933" max="8169" width="8.83203125" style="17"/>
    <col min="8170" max="8170" width="32" style="17" customWidth="1"/>
    <col min="8171" max="8187" width="8.83203125" style="17"/>
    <col min="8188" max="8188" width="48.5" style="17" customWidth="1"/>
    <col min="8189" max="8425" width="8.83203125" style="17"/>
    <col min="8426" max="8426" width="32" style="17" customWidth="1"/>
    <col min="8427" max="8443" width="8.83203125" style="17"/>
    <col min="8444" max="8444" width="48.5" style="17" customWidth="1"/>
    <col min="8445" max="8681" width="8.83203125" style="17"/>
    <col min="8682" max="8682" width="32" style="17" customWidth="1"/>
    <col min="8683" max="8699" width="8.83203125" style="17"/>
    <col min="8700" max="8700" width="48.5" style="17" customWidth="1"/>
    <col min="8701" max="8937" width="8.83203125" style="17"/>
    <col min="8938" max="8938" width="32" style="17" customWidth="1"/>
    <col min="8939" max="8955" width="8.83203125" style="17"/>
    <col min="8956" max="8956" width="48.5" style="17" customWidth="1"/>
    <col min="8957" max="9193" width="8.83203125" style="17"/>
    <col min="9194" max="9194" width="32" style="17" customWidth="1"/>
    <col min="9195" max="9211" width="8.83203125" style="17"/>
    <col min="9212" max="9212" width="48.5" style="17" customWidth="1"/>
    <col min="9213" max="9449" width="8.83203125" style="17"/>
    <col min="9450" max="9450" width="32" style="17" customWidth="1"/>
    <col min="9451" max="9467" width="8.83203125" style="17"/>
    <col min="9468" max="9468" width="48.5" style="17" customWidth="1"/>
    <col min="9469" max="9705" width="8.83203125" style="17"/>
    <col min="9706" max="9706" width="32" style="17" customWidth="1"/>
    <col min="9707" max="9723" width="8.83203125" style="17"/>
    <col min="9724" max="9724" width="48.5" style="17" customWidth="1"/>
    <col min="9725" max="9961" width="8.83203125" style="17"/>
    <col min="9962" max="9962" width="32" style="17" customWidth="1"/>
    <col min="9963" max="9979" width="8.83203125" style="17"/>
    <col min="9980" max="9980" width="48.5" style="17" customWidth="1"/>
    <col min="9981" max="10217" width="8.83203125" style="17"/>
    <col min="10218" max="10218" width="32" style="17" customWidth="1"/>
    <col min="10219" max="10235" width="8.83203125" style="17"/>
    <col min="10236" max="10236" width="48.5" style="17" customWidth="1"/>
    <col min="10237" max="10473" width="8.83203125" style="17"/>
    <col min="10474" max="10474" width="32" style="17" customWidth="1"/>
    <col min="10475" max="10491" width="8.83203125" style="17"/>
    <col min="10492" max="10492" width="48.5" style="17" customWidth="1"/>
    <col min="10493" max="10729" width="8.83203125" style="17"/>
    <col min="10730" max="10730" width="32" style="17" customWidth="1"/>
    <col min="10731" max="10747" width="8.83203125" style="17"/>
    <col min="10748" max="10748" width="48.5" style="17" customWidth="1"/>
    <col min="10749" max="10985" width="8.83203125" style="17"/>
    <col min="10986" max="10986" width="32" style="17" customWidth="1"/>
    <col min="10987" max="11003" width="8.83203125" style="17"/>
    <col min="11004" max="11004" width="48.5" style="17" customWidth="1"/>
    <col min="11005" max="11241" width="8.83203125" style="17"/>
    <col min="11242" max="11242" width="32" style="17" customWidth="1"/>
    <col min="11243" max="11259" width="8.83203125" style="17"/>
    <col min="11260" max="11260" width="48.5" style="17" customWidth="1"/>
    <col min="11261" max="11497" width="8.83203125" style="17"/>
    <col min="11498" max="11498" width="32" style="17" customWidth="1"/>
    <col min="11499" max="11515" width="8.83203125" style="17"/>
    <col min="11516" max="11516" width="48.5" style="17" customWidth="1"/>
    <col min="11517" max="11753" width="8.83203125" style="17"/>
    <col min="11754" max="11754" width="32" style="17" customWidth="1"/>
    <col min="11755" max="11771" width="8.83203125" style="17"/>
    <col min="11772" max="11772" width="48.5" style="17" customWidth="1"/>
    <col min="11773" max="12009" width="8.83203125" style="17"/>
    <col min="12010" max="12010" width="32" style="17" customWidth="1"/>
    <col min="12011" max="12027" width="8.83203125" style="17"/>
    <col min="12028" max="12028" width="48.5" style="17" customWidth="1"/>
    <col min="12029" max="12265" width="8.83203125" style="17"/>
    <col min="12266" max="12266" width="32" style="17" customWidth="1"/>
    <col min="12267" max="12283" width="8.83203125" style="17"/>
    <col min="12284" max="12284" width="48.5" style="17" customWidth="1"/>
    <col min="12285" max="12521" width="8.83203125" style="17"/>
    <col min="12522" max="12522" width="32" style="17" customWidth="1"/>
    <col min="12523" max="12539" width="8.83203125" style="17"/>
    <col min="12540" max="12540" width="48.5" style="17" customWidth="1"/>
    <col min="12541" max="12777" width="8.83203125" style="17"/>
    <col min="12778" max="12778" width="32" style="17" customWidth="1"/>
    <col min="12779" max="12795" width="8.83203125" style="17"/>
    <col min="12796" max="12796" width="48.5" style="17" customWidth="1"/>
    <col min="12797" max="13033" width="8.83203125" style="17"/>
    <col min="13034" max="13034" width="32" style="17" customWidth="1"/>
    <col min="13035" max="13051" width="8.83203125" style="17"/>
    <col min="13052" max="13052" width="48.5" style="17" customWidth="1"/>
    <col min="13053" max="13289" width="8.83203125" style="17"/>
    <col min="13290" max="13290" width="32" style="17" customWidth="1"/>
    <col min="13291" max="13307" width="8.83203125" style="17"/>
    <col min="13308" max="13308" width="48.5" style="17" customWidth="1"/>
    <col min="13309" max="13545" width="8.83203125" style="17"/>
    <col min="13546" max="13546" width="32" style="17" customWidth="1"/>
    <col min="13547" max="13563" width="8.83203125" style="17"/>
    <col min="13564" max="13564" width="48.5" style="17" customWidth="1"/>
    <col min="13565" max="13801" width="8.83203125" style="17"/>
    <col min="13802" max="13802" width="32" style="17" customWidth="1"/>
    <col min="13803" max="13819" width="8.83203125" style="17"/>
    <col min="13820" max="13820" width="48.5" style="17" customWidth="1"/>
    <col min="13821" max="14057" width="8.83203125" style="17"/>
    <col min="14058" max="14058" width="32" style="17" customWidth="1"/>
    <col min="14059" max="14075" width="8.83203125" style="17"/>
    <col min="14076" max="14076" width="48.5" style="17" customWidth="1"/>
    <col min="14077" max="14313" width="8.83203125" style="17"/>
    <col min="14314" max="14314" width="32" style="17" customWidth="1"/>
    <col min="14315" max="14331" width="8.83203125" style="17"/>
    <col min="14332" max="14332" width="48.5" style="17" customWidth="1"/>
    <col min="14333" max="14569" width="8.83203125" style="17"/>
    <col min="14570" max="14570" width="32" style="17" customWidth="1"/>
    <col min="14571" max="14587" width="8.83203125" style="17"/>
    <col min="14588" max="14588" width="48.5" style="17" customWidth="1"/>
    <col min="14589" max="14825" width="8.83203125" style="17"/>
    <col min="14826" max="14826" width="32" style="17" customWidth="1"/>
    <col min="14827" max="14843" width="8.83203125" style="17"/>
    <col min="14844" max="14844" width="48.5" style="17" customWidth="1"/>
    <col min="14845" max="15081" width="8.83203125" style="17"/>
    <col min="15082" max="15082" width="32" style="17" customWidth="1"/>
    <col min="15083" max="15099" width="8.83203125" style="17"/>
    <col min="15100" max="15100" width="48.5" style="17" customWidth="1"/>
    <col min="15101" max="15337" width="8.83203125" style="17"/>
    <col min="15338" max="15338" width="32" style="17" customWidth="1"/>
    <col min="15339" max="15355" width="8.83203125" style="17"/>
    <col min="15356" max="15356" width="48.5" style="17" customWidth="1"/>
    <col min="15357" max="15593" width="8.83203125" style="17"/>
    <col min="15594" max="15594" width="32" style="17" customWidth="1"/>
    <col min="15595" max="15611" width="8.83203125" style="17"/>
    <col min="15612" max="15612" width="48.5" style="17" customWidth="1"/>
    <col min="15613" max="15849" width="8.83203125" style="17"/>
    <col min="15850" max="15850" width="32" style="17" customWidth="1"/>
    <col min="15851" max="15867" width="8.83203125" style="17"/>
    <col min="15868" max="15868" width="48.5" style="17" customWidth="1"/>
    <col min="15869" max="16105" width="8.83203125" style="17"/>
    <col min="16106" max="16106" width="32" style="17" customWidth="1"/>
    <col min="16107" max="16123" width="8.83203125" style="17"/>
    <col min="16124" max="16124" width="48.5" style="17" customWidth="1"/>
    <col min="16125" max="16361" width="8.83203125" style="17"/>
    <col min="16362" max="16362" width="32" style="17" customWidth="1"/>
    <col min="16363" max="16381" width="8.83203125" style="17"/>
    <col min="16382" max="16384" width="9.1640625" style="17" customWidth="1"/>
  </cols>
  <sheetData>
    <row r="1" spans="1:8" x14ac:dyDescent="0.35">
      <c r="A1" s="61" t="s">
        <v>169</v>
      </c>
      <c r="B1" s="61"/>
    </row>
    <row r="2" spans="1:8" x14ac:dyDescent="0.35">
      <c r="A2" s="61"/>
      <c r="B2" s="61"/>
    </row>
    <row r="3" spans="1:8" x14ac:dyDescent="0.35">
      <c r="A3" s="62"/>
      <c r="B3" s="62"/>
      <c r="C3" s="63"/>
      <c r="D3" s="63"/>
      <c r="H3" s="64" t="s">
        <v>162</v>
      </c>
    </row>
    <row r="4" spans="1:8" x14ac:dyDescent="0.35">
      <c r="A4" s="62"/>
      <c r="B4" s="62">
        <v>2015</v>
      </c>
      <c r="C4" s="65">
        <v>2018</v>
      </c>
      <c r="D4" s="65">
        <v>2019</v>
      </c>
      <c r="E4" s="65">
        <v>2020</v>
      </c>
      <c r="F4" s="65">
        <v>2021</v>
      </c>
      <c r="G4" s="65">
        <v>2022</v>
      </c>
      <c r="H4" s="65">
        <v>2023</v>
      </c>
    </row>
    <row r="5" spans="1:8" x14ac:dyDescent="0.35">
      <c r="A5" s="61"/>
      <c r="B5" s="61"/>
    </row>
    <row r="6" spans="1:8" x14ac:dyDescent="0.35">
      <c r="A6" s="66" t="s">
        <v>161</v>
      </c>
      <c r="B6" s="67">
        <v>100</v>
      </c>
      <c r="C6" s="67">
        <v>104.56393790418178</v>
      </c>
      <c r="D6" s="67">
        <v>105.9861291159126</v>
      </c>
      <c r="E6" s="67">
        <v>108.22312738354714</v>
      </c>
      <c r="F6" s="67">
        <v>119.22644334554953</v>
      </c>
      <c r="G6" s="67">
        <v>139.66472928304287</v>
      </c>
      <c r="H6" s="67">
        <v>140.83301315517687</v>
      </c>
    </row>
    <row r="7" spans="1:8" x14ac:dyDescent="0.35">
      <c r="A7" s="66" t="s">
        <v>160</v>
      </c>
      <c r="B7" s="67">
        <v>100</v>
      </c>
      <c r="C7" s="67">
        <v>99.434917420607064</v>
      </c>
      <c r="D7" s="67">
        <v>100.21110793314016</v>
      </c>
      <c r="E7" s="67">
        <v>98.155229515977027</v>
      </c>
      <c r="F7" s="67">
        <v>101.70368791938432</v>
      </c>
      <c r="G7" s="67">
        <v>126.44139251771492</v>
      </c>
      <c r="H7" s="67">
        <v>135.37391407187852</v>
      </c>
    </row>
    <row r="8" spans="1:8" x14ac:dyDescent="0.35">
      <c r="A8" s="68" t="s">
        <v>159</v>
      </c>
      <c r="B8" s="67">
        <v>100</v>
      </c>
      <c r="C8" s="67">
        <v>103.59851751436398</v>
      </c>
      <c r="D8" s="67">
        <v>104.20146366358145</v>
      </c>
      <c r="E8" s="67">
        <v>105.50323374282851</v>
      </c>
      <c r="F8" s="67">
        <v>108.07345480488257</v>
      </c>
      <c r="G8" s="67">
        <v>120.65294502844947</v>
      </c>
      <c r="H8" s="67">
        <v>133.70021908115453</v>
      </c>
    </row>
    <row r="9" spans="1:8" x14ac:dyDescent="0.35">
      <c r="A9" s="69" t="s">
        <v>134</v>
      </c>
      <c r="B9" s="70">
        <v>100</v>
      </c>
      <c r="C9" s="70">
        <v>102.96769789459111</v>
      </c>
      <c r="D9" s="70">
        <v>103.8607984688111</v>
      </c>
      <c r="E9" s="70">
        <v>104.4804819266938</v>
      </c>
      <c r="F9" s="70">
        <v>111.37273031667395</v>
      </c>
      <c r="G9" s="70">
        <v>130.82661884476113</v>
      </c>
      <c r="H9" s="70">
        <v>135.94193298440337</v>
      </c>
    </row>
    <row r="10" spans="1:8" x14ac:dyDescent="0.35">
      <c r="A10" s="69"/>
      <c r="B10" s="67"/>
      <c r="C10" s="67"/>
      <c r="D10" s="67"/>
      <c r="E10" s="67"/>
      <c r="F10" s="67"/>
      <c r="G10" s="67"/>
      <c r="H10" s="67"/>
    </row>
    <row r="11" spans="1:8" x14ac:dyDescent="0.35">
      <c r="A11" s="69" t="s">
        <v>158</v>
      </c>
      <c r="B11" s="70">
        <v>100</v>
      </c>
      <c r="C11" s="70">
        <v>103.34721429765854</v>
      </c>
      <c r="D11" s="70">
        <v>104.17048738271484</v>
      </c>
      <c r="E11" s="70">
        <v>103.33712984005727</v>
      </c>
      <c r="F11" s="70">
        <v>113.24585756226828</v>
      </c>
      <c r="G11" s="70">
        <v>147.92872555360188</v>
      </c>
      <c r="H11" s="70">
        <v>144.25776354616457</v>
      </c>
    </row>
    <row r="12" spans="1:8" x14ac:dyDescent="0.35">
      <c r="A12" s="66" t="s">
        <v>157</v>
      </c>
      <c r="B12" s="67">
        <v>100</v>
      </c>
      <c r="C12" s="67">
        <v>92.322883270032605</v>
      </c>
      <c r="D12" s="67">
        <v>94.169340935433269</v>
      </c>
      <c r="E12" s="67">
        <v>92.097615434853736</v>
      </c>
      <c r="F12" s="67">
        <v>111.62230990704273</v>
      </c>
      <c r="G12" s="67">
        <v>182.39085438810784</v>
      </c>
      <c r="H12" s="67">
        <v>148.83093718069603</v>
      </c>
    </row>
    <row r="13" spans="1:8" x14ac:dyDescent="0.35">
      <c r="A13" s="66" t="s">
        <v>156</v>
      </c>
      <c r="B13" s="67">
        <v>100</v>
      </c>
      <c r="C13" s="67">
        <v>107.09251626170611</v>
      </c>
      <c r="D13" s="67">
        <v>106.02159109908908</v>
      </c>
      <c r="E13" s="67">
        <v>107.18782860117913</v>
      </c>
      <c r="F13" s="67">
        <v>123.82337960008218</v>
      </c>
      <c r="G13" s="67">
        <v>154.9030478797028</v>
      </c>
      <c r="H13" s="67">
        <v>145.76376805480038</v>
      </c>
    </row>
    <row r="14" spans="1:8" x14ac:dyDescent="0.35">
      <c r="A14" s="66" t="s">
        <v>155</v>
      </c>
      <c r="B14" s="67">
        <v>100</v>
      </c>
      <c r="C14" s="67">
        <v>108.85272371903044</v>
      </c>
      <c r="D14" s="67">
        <v>112.0094527068823</v>
      </c>
      <c r="E14" s="67">
        <v>101.36855469972848</v>
      </c>
      <c r="F14" s="67">
        <v>120.3109710160967</v>
      </c>
      <c r="G14" s="67">
        <v>224.97962185564128</v>
      </c>
      <c r="H14" s="67">
        <v>205.99044467108243</v>
      </c>
    </row>
    <row r="15" spans="1:8" x14ac:dyDescent="0.35">
      <c r="A15" s="66"/>
      <c r="B15" s="67"/>
      <c r="C15" s="67"/>
      <c r="D15" s="67"/>
      <c r="E15" s="67"/>
      <c r="F15" s="67"/>
      <c r="G15" s="67"/>
      <c r="H15" s="67"/>
    </row>
    <row r="16" spans="1:8" x14ac:dyDescent="0.35">
      <c r="A16" s="69" t="s">
        <v>133</v>
      </c>
      <c r="B16" s="70">
        <v>100</v>
      </c>
      <c r="C16" s="70">
        <v>102.7601999534885</v>
      </c>
      <c r="D16" s="70">
        <v>103.71104570458257</v>
      </c>
      <c r="E16" s="70">
        <v>105.60015815219202</v>
      </c>
      <c r="F16" s="70">
        <v>109.82358177986254</v>
      </c>
      <c r="G16" s="70">
        <v>116.6438493276075</v>
      </c>
      <c r="H16" s="70">
        <v>129.14847706947612</v>
      </c>
    </row>
    <row r="17" spans="1:8" x14ac:dyDescent="0.35">
      <c r="A17" s="71"/>
      <c r="B17" s="71"/>
      <c r="C17" s="71"/>
      <c r="D17" s="71"/>
      <c r="E17" s="71"/>
      <c r="F17" s="71"/>
      <c r="G17" s="71"/>
      <c r="H17" s="71"/>
    </row>
    <row r="18" spans="1:8" x14ac:dyDescent="0.35">
      <c r="A18" s="68"/>
      <c r="B18" s="68"/>
      <c r="C18" s="72"/>
      <c r="D18" s="72"/>
      <c r="E18" s="72"/>
    </row>
    <row r="19" spans="1:8" x14ac:dyDescent="0.35">
      <c r="A19" s="68" t="s">
        <v>154</v>
      </c>
      <c r="B19" s="68"/>
    </row>
  </sheetData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29</vt:i4>
      </vt:variant>
    </vt:vector>
  </HeadingPairs>
  <TitlesOfParts>
    <vt:vector size="29" baseType="lpstr">
      <vt:lpstr>t1</vt:lpstr>
      <vt:lpstr>t2</vt:lpstr>
      <vt:lpstr>t3</vt:lpstr>
      <vt:lpstr>f1</vt:lpstr>
      <vt:lpstr>f2</vt:lpstr>
      <vt:lpstr>t4</vt:lpstr>
      <vt:lpstr>t5</vt:lpstr>
      <vt:lpstr>t6</vt:lpstr>
      <vt:lpstr>t7</vt:lpstr>
      <vt:lpstr>t8</vt:lpstr>
      <vt:lpstr>t9</vt:lpstr>
      <vt:lpstr>t10</vt:lpstr>
      <vt:lpstr>t11</vt:lpstr>
      <vt:lpstr>f3</vt:lpstr>
      <vt:lpstr>f4</vt:lpstr>
      <vt:lpstr>f5</vt:lpstr>
      <vt:lpstr>f6</vt:lpstr>
      <vt:lpstr>f7</vt:lpstr>
      <vt:lpstr>f8</vt:lpstr>
      <vt:lpstr>t12</vt:lpstr>
      <vt:lpstr>t13</vt:lpstr>
      <vt:lpstr>f9</vt:lpstr>
      <vt:lpstr>f10</vt:lpstr>
      <vt:lpstr>f11</vt:lpstr>
      <vt:lpstr>f12</vt:lpstr>
      <vt:lpstr>t14</vt:lpstr>
      <vt:lpstr>f13</vt:lpstr>
      <vt:lpstr>t15</vt:lpstr>
      <vt:lpstr>f14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Federica Cisilino (CREA-PB)</dc:creator>
  <cp:lastModifiedBy>Marco Amato (CREA-PB)</cp:lastModifiedBy>
  <dcterms:created xsi:type="dcterms:W3CDTF">2024-11-21T09:27:02Z</dcterms:created>
  <dcterms:modified xsi:type="dcterms:W3CDTF">2024-12-18T14:23:43Z</dcterms:modified>
</cp:coreProperties>
</file>